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6" windowWidth="24912" windowHeight="12072"/>
  </bookViews>
  <sheets>
    <sheet name="Intro" sheetId="6" r:id="rId1"/>
    <sheet name="Example" sheetId="1" r:id="rId2"/>
    <sheet name="Blank" sheetId="8" r:id="rId3"/>
    <sheet name="Blank2" sheetId="7" state="hidden" r:id="rId4"/>
  </sheets>
  <definedNames>
    <definedName name="_xlnm.Print_Area" localSheetId="2">Blank!$C$1:$J$53</definedName>
    <definedName name="_xlnm.Print_Area" localSheetId="1">Example!$C$1:$J$53</definedName>
    <definedName name="_xlnm.Print_Area" localSheetId="0">Intro!$C$1:$N$42</definedName>
  </definedNames>
  <calcPr calcId="145621"/>
</workbook>
</file>

<file path=xl/calcChain.xml><?xml version="1.0" encoding="utf-8"?>
<calcChain xmlns="http://schemas.openxmlformats.org/spreadsheetml/2006/main">
  <c r="D50" i="8" l="1"/>
  <c r="J30" i="8"/>
  <c r="H30" i="8"/>
  <c r="F30" i="8"/>
  <c r="J26" i="8"/>
  <c r="H26" i="8"/>
  <c r="F26" i="8"/>
  <c r="F34" i="8" s="1"/>
  <c r="J19" i="8"/>
  <c r="H19" i="8"/>
  <c r="F19" i="8"/>
  <c r="F23" i="8" s="1"/>
  <c r="J18" i="8"/>
  <c r="H18" i="8"/>
  <c r="H23" i="8" s="1"/>
  <c r="H36" i="8" s="1"/>
  <c r="F18" i="8"/>
  <c r="F19" i="1"/>
  <c r="J23" i="8" l="1"/>
  <c r="J36" i="8" s="1"/>
  <c r="J34" i="8"/>
  <c r="H34" i="8"/>
  <c r="H39" i="8" s="1"/>
  <c r="H40" i="8" s="1"/>
  <c r="H41" i="8" s="1"/>
  <c r="F36" i="8"/>
  <c r="F39" i="8" s="1"/>
  <c r="F40" i="8" s="1"/>
  <c r="F41" i="8" s="1"/>
  <c r="J39" i="8" l="1"/>
  <c r="J40" i="8" s="1"/>
  <c r="J41" i="8" s="1"/>
  <c r="J34" i="7"/>
  <c r="H34" i="7"/>
  <c r="F34" i="7"/>
  <c r="D50" i="7" l="1"/>
  <c r="J30" i="7"/>
  <c r="H30" i="7"/>
  <c r="F30" i="7"/>
  <c r="J26" i="7"/>
  <c r="H26" i="7"/>
  <c r="F26" i="7"/>
  <c r="J19" i="7"/>
  <c r="H19" i="7"/>
  <c r="F19" i="7"/>
  <c r="J18" i="7"/>
  <c r="J23" i="7" s="1"/>
  <c r="H18" i="7"/>
  <c r="H23" i="7" s="1"/>
  <c r="F18" i="7"/>
  <c r="F23" i="7" l="1"/>
  <c r="H36" i="7"/>
  <c r="H39" i="7" s="1"/>
  <c r="H40" i="7" s="1"/>
  <c r="H41" i="7" s="1"/>
  <c r="J36" i="7"/>
  <c r="J39" i="7" s="1"/>
  <c r="J40" i="7" s="1"/>
  <c r="J41" i="7" s="1"/>
  <c r="F36" i="7"/>
  <c r="F39" i="7" s="1"/>
  <c r="F40" i="7" s="1"/>
  <c r="F41" i="7" s="1"/>
  <c r="J30" i="1"/>
  <c r="H30" i="1"/>
  <c r="F30" i="1"/>
  <c r="J18" i="1"/>
  <c r="H18" i="1"/>
  <c r="F18" i="1"/>
  <c r="F23" i="1" s="1"/>
  <c r="D50" i="1"/>
  <c r="J26" i="1"/>
  <c r="J34" i="1" s="1"/>
  <c r="H26" i="1"/>
  <c r="F26" i="1"/>
  <c r="J19" i="1"/>
  <c r="H19" i="1"/>
  <c r="H34" i="1" l="1"/>
  <c r="F34" i="1"/>
  <c r="F36" i="1"/>
  <c r="J23" i="1"/>
  <c r="J36" i="1" s="1"/>
  <c r="H23" i="1"/>
  <c r="H36" i="1" s="1"/>
  <c r="F39" i="1" l="1"/>
  <c r="F40" i="1" s="1"/>
  <c r="F41" i="1" s="1"/>
  <c r="H39" i="1"/>
  <c r="H40" i="1" s="1"/>
  <c r="H41" i="1" s="1"/>
  <c r="J39" i="1"/>
  <c r="J40" i="1" l="1"/>
  <c r="J41" i="1" s="1"/>
</calcChain>
</file>

<file path=xl/comments1.xml><?xml version="1.0" encoding="utf-8"?>
<comments xmlns="http://schemas.openxmlformats.org/spreadsheetml/2006/main">
  <authors>
    <author>Economics Department</author>
  </authors>
  <commentList>
    <comment ref="C5" authorId="0">
      <text>
        <r>
          <rPr>
            <sz val="8"/>
            <color indexed="81"/>
            <rFont val="Tahoma"/>
            <family val="2"/>
          </rPr>
          <t>Place the cursor over cells with red triangles to read comments.</t>
        </r>
      </text>
    </comment>
  </commentList>
</comments>
</file>

<file path=xl/comments2.xml><?xml version="1.0" encoding="utf-8"?>
<comments xmlns="http://schemas.openxmlformats.org/spreadsheetml/2006/main">
  <authors>
    <author>Schulz, Lee [ECON]</author>
  </authors>
  <commentList>
    <comment ref="D21" authorId="0">
      <text>
        <r>
          <rPr>
            <sz val="9"/>
            <color indexed="81"/>
            <rFont val="Tahoma"/>
            <family val="2"/>
          </rPr>
          <t>e.g., equipment, etc.</t>
        </r>
      </text>
    </comment>
    <comment ref="D32" authorId="0">
      <text>
        <r>
          <rPr>
            <sz val="9"/>
            <color indexed="81"/>
            <rFont val="Tahoma"/>
            <family val="2"/>
          </rPr>
          <t>e.g., maintenance costs, etc.</t>
        </r>
      </text>
    </comment>
    <comment ref="D33" authorId="0">
      <text>
        <r>
          <rPr>
            <sz val="9"/>
            <color indexed="81"/>
            <rFont val="Tahoma"/>
            <family val="2"/>
          </rPr>
          <t>e.g., machinery costs, etc.</t>
        </r>
      </text>
    </comment>
    <comment ref="D34" authorId="0">
      <text>
        <r>
          <rPr>
            <sz val="9"/>
            <color indexed="81"/>
            <rFont val="Tahoma"/>
            <family val="2"/>
          </rPr>
          <t>Note, it is presumed that feed and other costs 
would have been incurred up to the repurchase 
date had the cow been retained rather than sold.</t>
        </r>
      </text>
    </comment>
    <comment ref="D36" authorId="0">
      <text>
        <r>
          <rPr>
            <sz val="9"/>
            <color indexed="81"/>
            <rFont val="Tahoma"/>
            <family val="2"/>
          </rPr>
          <t>Note, this could alternatively be savings 
on interest payments if principal balances 
on loans are reduced.</t>
        </r>
      </text>
    </comment>
    <comment ref="D37" authorId="0">
      <text>
        <r>
          <rPr>
            <sz val="9"/>
            <color indexed="81"/>
            <rFont val="Tahoma"/>
            <family val="2"/>
          </rPr>
          <t>e.g., rent land, etc.</t>
        </r>
      </text>
    </comment>
    <comment ref="D40" authorId="0">
      <text>
        <r>
          <rPr>
            <sz val="9"/>
            <color indexed="81"/>
            <rFont val="Tahoma"/>
            <family val="2"/>
          </rPr>
          <t>Note, this is not the cash that is available to purchase a cow but the sum of interest 
earned on the proceeds of earlier culling and costs not incurred (e.g., feed, other, etc.) 
as a result of the sale. Cash that could be available for the repurchase if saved and not 
spent includes the proceeds from the sale plus the interest earned on those proceeds.</t>
        </r>
      </text>
    </comment>
  </commentList>
</comments>
</file>

<file path=xl/comments3.xml><?xml version="1.0" encoding="utf-8"?>
<comments xmlns="http://schemas.openxmlformats.org/spreadsheetml/2006/main">
  <authors>
    <author>Schulz, Lee [ECON]</author>
  </authors>
  <commentList>
    <comment ref="D21" authorId="0">
      <text>
        <r>
          <rPr>
            <sz val="9"/>
            <color indexed="81"/>
            <rFont val="Tahoma"/>
            <family val="2"/>
          </rPr>
          <t>e.g., equipment, etc.</t>
        </r>
      </text>
    </comment>
    <comment ref="D32" authorId="0">
      <text>
        <r>
          <rPr>
            <sz val="9"/>
            <color indexed="81"/>
            <rFont val="Tahoma"/>
            <family val="2"/>
          </rPr>
          <t>e.g., maintenance costs, etc.</t>
        </r>
      </text>
    </comment>
    <comment ref="D33" authorId="0">
      <text>
        <r>
          <rPr>
            <sz val="9"/>
            <color indexed="81"/>
            <rFont val="Tahoma"/>
            <family val="2"/>
          </rPr>
          <t>e.g., machinery costs, etc.</t>
        </r>
      </text>
    </comment>
    <comment ref="D34" authorId="0">
      <text>
        <r>
          <rPr>
            <sz val="9"/>
            <color indexed="81"/>
            <rFont val="Tahoma"/>
            <family val="2"/>
          </rPr>
          <t>Note, it is presumed that feed and other costs 
would have been incurred up to the repurchase 
date had the cow been retained rather than sold.</t>
        </r>
      </text>
    </comment>
    <comment ref="D36" authorId="0">
      <text>
        <r>
          <rPr>
            <sz val="9"/>
            <color indexed="81"/>
            <rFont val="Tahoma"/>
            <family val="2"/>
          </rPr>
          <t>Note, this could alternatively be savings 
on interest payments if principal balances 
on loans are reduced.</t>
        </r>
      </text>
    </comment>
    <comment ref="D37" authorId="0">
      <text>
        <r>
          <rPr>
            <sz val="9"/>
            <color indexed="81"/>
            <rFont val="Tahoma"/>
            <family val="2"/>
          </rPr>
          <t>e.g., rent land, etc.</t>
        </r>
      </text>
    </comment>
    <comment ref="D40" authorId="0">
      <text>
        <r>
          <rPr>
            <sz val="9"/>
            <color indexed="81"/>
            <rFont val="Tahoma"/>
            <family val="2"/>
          </rPr>
          <t>Note, this is not the cash that is available to purchase a cow but the sum of interest 
earned on the proceeds of earlier culling and costs not incurred (e.g., feed, other, etc.) 
as a result of the sale. Cash that could be available for the repurchase if saved and not 
spent includes the proceeds from the sale plus the interest earned on those proceeds.</t>
        </r>
      </text>
    </comment>
  </commentList>
</comments>
</file>

<file path=xl/comments4.xml><?xml version="1.0" encoding="utf-8"?>
<comments xmlns="http://schemas.openxmlformats.org/spreadsheetml/2006/main">
  <authors>
    <author>Schulz, Lee [ECON]</author>
  </authors>
  <commentList>
    <comment ref="D21" authorId="0">
      <text>
        <r>
          <rPr>
            <b/>
            <sz val="9"/>
            <color indexed="81"/>
            <rFont val="Tahoma"/>
            <family val="2"/>
          </rPr>
          <t>Schulz, Lee [ECON]:</t>
        </r>
        <r>
          <rPr>
            <sz val="9"/>
            <color indexed="81"/>
            <rFont val="Tahoma"/>
            <family val="2"/>
          </rPr>
          <t xml:space="preserve">
e.g., equipment, etc.</t>
        </r>
      </text>
    </comment>
    <comment ref="D32" authorId="0">
      <text>
        <r>
          <rPr>
            <b/>
            <sz val="9"/>
            <color indexed="81"/>
            <rFont val="Tahoma"/>
            <family val="2"/>
          </rPr>
          <t>Schulz, Lee [ECON]:</t>
        </r>
        <r>
          <rPr>
            <sz val="9"/>
            <color indexed="81"/>
            <rFont val="Tahoma"/>
            <family val="2"/>
          </rPr>
          <t xml:space="preserve">
e.g., maintenance costs, etc.</t>
        </r>
      </text>
    </comment>
    <comment ref="D33" authorId="0">
      <text>
        <r>
          <rPr>
            <b/>
            <sz val="9"/>
            <color indexed="81"/>
            <rFont val="Tahoma"/>
            <family val="2"/>
          </rPr>
          <t>Schulz, Lee [ECON]:</t>
        </r>
        <r>
          <rPr>
            <sz val="9"/>
            <color indexed="81"/>
            <rFont val="Tahoma"/>
            <family val="2"/>
          </rPr>
          <t xml:space="preserve">
e.g., machinery costs, etc.</t>
        </r>
      </text>
    </comment>
    <comment ref="D34" authorId="0">
      <text>
        <r>
          <rPr>
            <b/>
            <sz val="9"/>
            <color indexed="81"/>
            <rFont val="Tahoma"/>
            <family val="2"/>
          </rPr>
          <t>Schulz, Lee [ECON]:</t>
        </r>
        <r>
          <rPr>
            <sz val="9"/>
            <color indexed="81"/>
            <rFont val="Tahoma"/>
            <family val="2"/>
          </rPr>
          <t xml:space="preserve">
Note, it is presumed that feed and other costs would have been incurred up to the repurchase date had the cow been retained rather than sold.
</t>
        </r>
      </text>
    </comment>
    <comment ref="D36" authorId="0">
      <text>
        <r>
          <rPr>
            <b/>
            <sz val="9"/>
            <color indexed="81"/>
            <rFont val="Tahoma"/>
            <family val="2"/>
          </rPr>
          <t>Schulz, Lee [ECON]:</t>
        </r>
        <r>
          <rPr>
            <sz val="9"/>
            <color indexed="81"/>
            <rFont val="Tahoma"/>
            <family val="2"/>
          </rPr>
          <t xml:space="preserve">
Note, this could alternatively be savings on interest payments if principal balances on loans are reduced.</t>
        </r>
      </text>
    </comment>
    <comment ref="D37" authorId="0">
      <text>
        <r>
          <rPr>
            <b/>
            <sz val="9"/>
            <color indexed="81"/>
            <rFont val="Tahoma"/>
            <family val="2"/>
          </rPr>
          <t>Schulz, Lee [ECON]:</t>
        </r>
        <r>
          <rPr>
            <sz val="9"/>
            <color indexed="81"/>
            <rFont val="Tahoma"/>
            <family val="2"/>
          </rPr>
          <t xml:space="preserve">
e.g., rent land, etc...</t>
        </r>
      </text>
    </comment>
    <comment ref="D40" authorId="0">
      <text>
        <r>
          <rPr>
            <b/>
            <sz val="9"/>
            <color indexed="81"/>
            <rFont val="Tahoma"/>
            <family val="2"/>
          </rPr>
          <t>Schulz, Lee [ECON]:</t>
        </r>
        <r>
          <rPr>
            <sz val="9"/>
            <color indexed="81"/>
            <rFont val="Tahoma"/>
            <family val="2"/>
          </rPr>
          <t xml:space="preserve">
Note, this is not the cash that is available to purchase a cow but the sum of interest earned on the proceeds of earlier culling and costs not incurred (e.g., feed, other, etc.) as a result of the sale.  Cash that could be available for the repurchase if saved and not spent includes the proceeds from the sale plus the interest earned on those proceeds.</t>
        </r>
      </text>
    </comment>
  </commentList>
</comments>
</file>

<file path=xl/sharedStrings.xml><?xml version="1.0" encoding="utf-8"?>
<sst xmlns="http://schemas.openxmlformats.org/spreadsheetml/2006/main" count="177" uniqueCount="78">
  <si>
    <t>Enter input values in yellow grid-lined cells.</t>
  </si>
  <si>
    <t>Date Printed:</t>
  </si>
  <si>
    <t xml:space="preserve"> </t>
  </si>
  <si>
    <t>. . . and justice for all</t>
  </si>
  <si>
    <t>The U.S. Department of Agriculture (USDA) prohibits discrimination in all its programs and activities on the basis of race, color, national origin, gender, religion, age, disability, political beliefs, sexual orientation, and marital or family status. (Not all prohibited bases apply to all programs.) Many materials can be made available in alternative formats for ADA clients. To file a complaint of discrimination, write USDA, Office of Civil Rights, Room 326-W, Whitten Building, 14th and Independence Avenue, SW, Washington, DC 20250-9410 or call 202-720-5964.</t>
  </si>
  <si>
    <t>Issued in furtherance of Cooperative Extension work, Acts of May 8 and June 30, 1914, in cooperation with the U.S. Department of Agriculture. Jack M. Payne, director, Cooperative Extension Service, Iowa State University of Science and Technology, Ames, Iowa.</t>
  </si>
  <si>
    <t>Ag Decision Maker -- Iowa State University</t>
  </si>
  <si>
    <t>Place curser over cells with red triangles to read comments.</t>
  </si>
  <si>
    <t>A.</t>
  </si>
  <si>
    <t>B.</t>
  </si>
  <si>
    <t>If selling pairs, separate total sales into cows (line 2) and calves (line 3).</t>
  </si>
  <si>
    <t>C.</t>
  </si>
  <si>
    <t>D.</t>
  </si>
  <si>
    <t>E.</t>
  </si>
  <si>
    <t>F.</t>
  </si>
  <si>
    <t>G.</t>
  </si>
  <si>
    <t>H.</t>
  </si>
  <si>
    <t>I.</t>
  </si>
  <si>
    <t>J.</t>
  </si>
  <si>
    <t>K.</t>
  </si>
  <si>
    <t>L.</t>
  </si>
  <si>
    <t>M.</t>
  </si>
  <si>
    <t>Total Cost Savings Between Dates ($)</t>
  </si>
  <si>
    <t xml:space="preserve">N. </t>
  </si>
  <si>
    <t>Price Increase That Can Be Paid ($ per head) = M - B</t>
  </si>
  <si>
    <t>Other Net Earnings If Cattle Are Sold ($)</t>
  </si>
  <si>
    <t>Contact: Lee Schulz</t>
  </si>
  <si>
    <t xml:space="preserve">= E + H + J + K </t>
  </si>
  <si>
    <t>Cow Repurchase Calculator</t>
  </si>
  <si>
    <t>CONCEPTUAL APPROACH</t>
  </si>
  <si>
    <t>INPUTS vs. CALCULATED VALUES</t>
  </si>
  <si>
    <t>DESCRIPTION OF INPUTS AND OUTPUTS</t>
  </si>
  <si>
    <t>NOTE:  Consult your income tax advisor to determine the tax consequences of liquidating all or a part of the enterprise.  Income from the sale of raised cows is typically capital gain; for purchased cows, the sales price in excess of the tax basis is ordinary income.  Proceeds from the sale of calves is ordinary income.</t>
  </si>
  <si>
    <t>1. Number of raised cows to sell (head)</t>
  </si>
  <si>
    <t>2. Number of purchased cows to sell (head)</t>
  </si>
  <si>
    <t>2. Number of calves to sell (head)</t>
  </si>
  <si>
    <t>1. Net sales value for cows ($ per head)</t>
  </si>
  <si>
    <t>2. Net sales value for calves ($ per head)</t>
  </si>
  <si>
    <t>1. Total net cow sales revenue - early date ($) = A x B</t>
  </si>
  <si>
    <t>3. Total net calf sales revenue - early date ($) = A x B</t>
  </si>
  <si>
    <t>Sale date and repurchase date: days</t>
  </si>
  <si>
    <t>1. Number of head</t>
  </si>
  <si>
    <t>2. Feed cost per day ($ per head)</t>
  </si>
  <si>
    <t>4. Additional asset costs ($)</t>
  </si>
  <si>
    <t>3. Other costs per day ($ per head)</t>
  </si>
  <si>
    <t>Net Sales Value Of Other Assets That Can Be Sold ($)</t>
  </si>
  <si>
    <t>Total Net Revenue From Immediate Sale</t>
  </si>
  <si>
    <t>Opportunity Cost On Capital: Annual Interest Rate (%)</t>
  </si>
  <si>
    <t>Amount That Could Be Paid For Replacement Animals ($)</t>
  </si>
  <si>
    <t>Version 08.07.12</t>
  </si>
  <si>
    <t>Version -- 08.07.12</t>
  </si>
  <si>
    <t>Developed by:</t>
  </si>
  <si>
    <t>Lee Schulz</t>
  </si>
  <si>
    <t>Extension Livestock Economist</t>
  </si>
  <si>
    <t>Iowa State University</t>
  </si>
  <si>
    <t>Voice: (515) 294-3356</t>
  </si>
  <si>
    <t>Fax: (515) 294-3838</t>
  </si>
  <si>
    <t>Email: lschulz@iastate.edu</t>
  </si>
  <si>
    <t>Website: http://www.extension.iastate.edu/agdm/</t>
  </si>
  <si>
    <t>Net Sales Value Per Head</t>
  </si>
  <si>
    <t>Net Revenue Per Head</t>
  </si>
  <si>
    <t xml:space="preserve">Costs Saved From Not Holding Cows Between </t>
  </si>
  <si>
    <t xml:space="preserve">Earnings On Net Sales Revenue ($)  = E x I x (F/365) </t>
  </si>
  <si>
    <t>Price Per Animal That Could Be Paid ($)</t>
  </si>
  <si>
    <t>Cow and Calf Sales (m/d/yyyy)</t>
  </si>
  <si>
    <t>Repurchase Date (m/d/yyyy)</t>
  </si>
  <si>
    <t>Now And Repurchase Date</t>
  </si>
  <si>
    <t>Ag Decision Maker -- Iowa State University Extension and Outreach</t>
  </si>
  <si>
    <t>Place the cursor over cells with red triangles to read comments.</t>
  </si>
  <si>
    <t>Enter your input values in shaded cells.</t>
  </si>
  <si>
    <t>Use this spreadsheet to estimate the costs saved and interest earned on sale proceeds between sale and repurchase date.</t>
  </si>
  <si>
    <t>3. Number of calves to sell (head)</t>
  </si>
  <si>
    <r>
      <t>NOTE:</t>
    </r>
    <r>
      <rPr>
        <sz val="10"/>
        <rFont val="Arial"/>
        <family val="2"/>
      </rPr>
      <t xml:space="preserve"> Consult your income tax advisor to determine the tax consequences of liquidating all or a part of the enterprise. Income from the sale of raised cows is typically capital gain; for purchased cows, the sales price in excess of the tax basis is ordinary income. Proceeds from the sale of calves is ordinary income.</t>
    </r>
  </si>
  <si>
    <r>
      <t xml:space="preserve">Some of the input and output descriptions have a </t>
    </r>
    <r>
      <rPr>
        <b/>
        <sz val="10"/>
        <color rgb="FFC00000"/>
        <rFont val="Arial"/>
        <family val="2"/>
      </rPr>
      <t>red triangle</t>
    </r>
    <r>
      <rPr>
        <sz val="10"/>
        <color theme="1"/>
        <rFont val="Arial"/>
        <family val="2"/>
      </rPr>
      <t xml:space="preserve"> in the upper right hand corner of the cell. By moving your mouse over this </t>
    </r>
    <r>
      <rPr>
        <b/>
        <sz val="10"/>
        <color rgb="FFC00000"/>
        <rFont val="Arial"/>
        <family val="2"/>
      </rPr>
      <t>red</t>
    </r>
    <r>
      <rPr>
        <sz val="10"/>
        <color theme="1"/>
        <rFont val="Arial"/>
        <family val="2"/>
      </rPr>
      <t xml:space="preserve"> </t>
    </r>
    <r>
      <rPr>
        <b/>
        <sz val="10"/>
        <color rgb="FFC00000"/>
        <rFont val="Arial"/>
        <family val="2"/>
      </rPr>
      <t>triangle</t>
    </r>
    <r>
      <rPr>
        <sz val="10"/>
        <color theme="1"/>
        <rFont val="Arial"/>
        <family val="2"/>
      </rPr>
      <t>, additional information for the input/output category will be displayed on the screen.</t>
    </r>
  </si>
  <si>
    <t>2. Total net calf sales revenue - early date ($) = A x B</t>
  </si>
  <si>
    <t>Enter input values in shaded cells.</t>
  </si>
  <si>
    <t xml:space="preserve">The concept behind the formulas in this spreadsheet is to evaluate alternative sale, repurchase, and cost scenarios and determine the amount that could be paid for replacement animals. The approach used calculates the sum of interest earned on the proceeds of earlier culling and costs not incurred (e.g., feed, other, etc.) as a result of the sale. Then, the cash that could be available for repurchase, if saved and not used, includes the proceeds from the sale plus the interest earned on those proceeds. </t>
  </si>
  <si>
    <r>
      <t xml:space="preserve">Enter inputs values in </t>
    </r>
    <r>
      <rPr>
        <b/>
        <sz val="10"/>
        <color rgb="FF0000FF"/>
        <rFont val="Arial"/>
        <family val="2"/>
      </rPr>
      <t>blue</t>
    </r>
    <r>
      <rPr>
        <sz val="10"/>
        <rFont val="Arial"/>
        <family val="2"/>
      </rPr>
      <t xml:space="preserve"> numbers and a</t>
    </r>
    <r>
      <rPr>
        <sz val="10"/>
        <color theme="1"/>
        <rFont val="Arial"/>
        <family val="2"/>
      </rPr>
      <t xml:space="preserve">ll </t>
    </r>
    <r>
      <rPr>
        <b/>
        <sz val="10"/>
        <color theme="1"/>
        <rFont val="Arial"/>
        <family val="2"/>
      </rPr>
      <t>black</t>
    </r>
    <r>
      <rPr>
        <sz val="10"/>
        <color theme="1"/>
        <rFont val="Arial"/>
        <family val="2"/>
      </rPr>
      <t xml:space="preserve"> numbers are calculated from these inputs. The spreadsheet automatically recalculates every time an additional input is entered. Thus, it is important to wait until all data have been entered and reviewed before interpreting any of the calculated results (i.e., </t>
    </r>
    <r>
      <rPr>
        <b/>
        <sz val="10"/>
        <color theme="1"/>
        <rFont val="Arial"/>
        <family val="2"/>
      </rPr>
      <t>black</t>
    </r>
    <r>
      <rPr>
        <sz val="10"/>
        <color theme="1"/>
        <rFont val="Arial"/>
        <family val="2"/>
      </rPr>
      <t xml:space="preserve"> numbers). Use the tabs at the bottom of the spreadsheet to find an example and blank version of the calculator.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</si>
</sst>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164" formatCode="_(&quot;$&quot;* #,##0_);_(&quot;$&quot;* \(#,##0\);_(&quot;$&quot;* &quot;-&quot;??_);_(@_)"/>
    <numFmt numFmtId="165" formatCode="0.0%"/>
    <numFmt numFmtId="166" formatCode="&quot;$&quot;#,##0.00"/>
    <numFmt numFmtId="167" formatCode="&quot;$&quot;#,##0"/>
  </numFmts>
  <fonts count="36" x14ac:knownFonts="1">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6"/>
      <color indexed="63"/>
      <name val="Arial"/>
      <family val="2"/>
    </font>
    <font>
      <sz val="6"/>
      <name val="Arial"/>
      <family val="2"/>
    </font>
    <font>
      <sz val="14"/>
      <name val="Arial"/>
      <family val="2"/>
    </font>
    <font>
      <sz val="11"/>
      <color theme="1"/>
      <name val="Arial"/>
      <family val="2"/>
    </font>
    <font>
      <b/>
      <sz val="14"/>
      <color theme="0"/>
      <name val="Arial"/>
      <family val="2"/>
    </font>
    <font>
      <u/>
      <sz val="6"/>
      <color indexed="12"/>
      <name val="Courier"/>
      <family val="3"/>
    </font>
    <font>
      <b/>
      <sz val="11"/>
      <color theme="1"/>
      <name val="Arial"/>
      <family val="2"/>
    </font>
    <font>
      <sz val="10"/>
      <color theme="1"/>
      <name val="Arial"/>
      <family val="2"/>
    </font>
    <font>
      <b/>
      <sz val="9"/>
      <color indexed="81"/>
      <name val="Tahoma"/>
      <family val="2"/>
    </font>
    <font>
      <u/>
      <sz val="12"/>
      <color theme="10"/>
      <name val="Arial"/>
      <family val="2"/>
    </font>
    <font>
      <sz val="9"/>
      <color indexed="81"/>
      <name val="Tahoma"/>
      <family val="2"/>
    </font>
    <font>
      <b/>
      <sz val="10"/>
      <color theme="1"/>
      <name val="Arial"/>
      <family val="2"/>
    </font>
    <font>
      <b/>
      <i/>
      <sz val="9"/>
      <color theme="1"/>
      <name val="Arial"/>
      <family val="2"/>
    </font>
    <font>
      <b/>
      <u/>
      <sz val="10"/>
      <color theme="1"/>
      <name val="Arial"/>
      <family val="2"/>
    </font>
    <font>
      <b/>
      <sz val="10"/>
      <color rgb="FF0000FF"/>
      <name val="Arial"/>
      <family val="2"/>
    </font>
    <font>
      <b/>
      <sz val="8"/>
      <name val="Arial"/>
      <family val="2"/>
    </font>
    <font>
      <b/>
      <u/>
      <sz val="10"/>
      <color rgb="FF990000"/>
      <name val="Arial"/>
      <family val="2"/>
    </font>
    <font>
      <b/>
      <u/>
      <sz val="10"/>
      <color indexed="45"/>
      <name val="Arial"/>
      <family val="2"/>
    </font>
    <font>
      <b/>
      <sz val="10"/>
      <color rgb="FFC00000"/>
      <name val="Arial"/>
      <family val="2"/>
    </font>
    <font>
      <b/>
      <sz val="14"/>
      <color indexed="9"/>
      <name val="Arial"/>
      <family val="2"/>
    </font>
    <font>
      <sz val="10"/>
      <name val="Arial"/>
      <family val="2"/>
    </font>
    <font>
      <b/>
      <sz val="11"/>
      <color indexed="63"/>
      <name val="Arial"/>
      <family val="2"/>
    </font>
    <font>
      <sz val="9"/>
      <name val="Arial"/>
      <family val="2"/>
    </font>
    <font>
      <sz val="8"/>
      <color indexed="81"/>
      <name val="Tahoma"/>
      <family val="2"/>
    </font>
    <font>
      <sz val="6"/>
      <color indexed="63"/>
      <name val="Univers"/>
      <family val="2"/>
    </font>
    <font>
      <sz val="10"/>
      <color rgb="FF0000FF"/>
      <name val="Arial"/>
      <family val="2"/>
    </font>
    <font>
      <sz val="8"/>
      <name val="Arial"/>
      <family val="2"/>
    </font>
    <font>
      <sz val="14"/>
      <color indexed="9"/>
      <name val="Arial"/>
      <family val="2"/>
    </font>
    <font>
      <u/>
      <sz val="11"/>
      <color theme="10"/>
      <name val="Calibri"/>
      <family val="2"/>
      <scheme val="minor"/>
    </font>
    <font>
      <u/>
      <sz val="11"/>
      <color rgb="FFC00000"/>
      <name val="Calibri"/>
      <family val="2"/>
      <scheme val="minor"/>
    </font>
    <font>
      <sz val="9"/>
      <color rgb="FF0000CC"/>
      <name val="Arial"/>
      <family val="2"/>
    </font>
  </fonts>
  <fills count="11">
    <fill>
      <patternFill patternType="none"/>
    </fill>
    <fill>
      <patternFill patternType="gray125"/>
    </fill>
    <fill>
      <patternFill patternType="solid">
        <fgColor rgb="FF990000"/>
        <bgColor indexed="64"/>
      </patternFill>
    </fill>
    <fill>
      <patternFill patternType="solid">
        <fgColor rgb="FFCCCC99"/>
        <bgColor indexed="64"/>
      </patternFill>
    </fill>
    <fill>
      <patternFill patternType="solid">
        <fgColor theme="0"/>
        <bgColor indexed="64"/>
      </patternFill>
    </fill>
    <fill>
      <patternFill patternType="solid">
        <fgColor rgb="FFFFFF99"/>
        <bgColor indexed="64"/>
      </patternFill>
    </fill>
    <fill>
      <patternFill patternType="solid">
        <fgColor rgb="FFC00000"/>
        <bgColor indexed="64"/>
      </patternFill>
    </fill>
    <fill>
      <patternFill patternType="solid">
        <fgColor theme="2"/>
        <bgColor indexed="54"/>
      </patternFill>
    </fill>
    <fill>
      <patternFill patternType="solid">
        <fgColor theme="2"/>
        <bgColor indexed="64"/>
      </patternFill>
    </fill>
    <fill>
      <patternFill patternType="solid">
        <fgColor indexed="26"/>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CCCC99"/>
      </bottom>
      <diagonal/>
    </border>
    <border>
      <left style="thin">
        <color indexed="64"/>
      </left>
      <right style="thin">
        <color indexed="64"/>
      </right>
      <top/>
      <bottom/>
      <diagonal/>
    </border>
    <border>
      <left/>
      <right/>
      <top/>
      <bottom style="thick">
        <color theme="2"/>
      </bottom>
      <diagonal/>
    </border>
  </borders>
  <cellStyleXfs count="9">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10" fillId="0" borderId="0" applyNumberFormat="0" applyFill="0" applyBorder="0" applyAlignment="0" applyProtection="0">
      <alignment vertical="top"/>
      <protection locked="0"/>
    </xf>
    <xf numFmtId="9" fontId="3" fillId="0" borderId="0" applyFont="0" applyFill="0" applyBorder="0" applyAlignment="0" applyProtection="0"/>
    <xf numFmtId="0" fontId="14" fillId="0" borderId="0" applyNumberFormat="0" applyFill="0" applyBorder="0" applyAlignment="0" applyProtection="0">
      <alignment vertical="top"/>
      <protection locked="0"/>
    </xf>
    <xf numFmtId="0" fontId="33" fillId="0" borderId="0" applyNumberFormat="0" applyFill="0" applyBorder="0" applyAlignment="0" applyProtection="0"/>
  </cellStyleXfs>
  <cellXfs count="105">
    <xf numFmtId="0" fontId="0" fillId="0" borderId="0" xfId="0"/>
    <xf numFmtId="0" fontId="8" fillId="3" borderId="0" xfId="0" applyFont="1" applyFill="1"/>
    <xf numFmtId="0" fontId="7" fillId="2" borderId="4" xfId="0" applyFont="1" applyFill="1" applyBorder="1"/>
    <xf numFmtId="0" fontId="9" fillId="2" borderId="4" xfId="0" applyFont="1" applyFill="1" applyBorder="1"/>
    <xf numFmtId="0" fontId="8" fillId="4" borderId="0" xfId="0" applyFont="1" applyFill="1"/>
    <xf numFmtId="0" fontId="11" fillId="4" borderId="0" xfId="0" applyFont="1" applyFill="1"/>
    <xf numFmtId="0" fontId="12" fillId="4" borderId="0" xfId="0" applyFont="1" applyFill="1"/>
    <xf numFmtId="0" fontId="3" fillId="4" borderId="0" xfId="4" applyFill="1"/>
    <xf numFmtId="0" fontId="4" fillId="4" borderId="0" xfId="4" applyFont="1" applyFill="1"/>
    <xf numFmtId="0" fontId="3" fillId="4" borderId="0" xfId="4" applyFont="1" applyFill="1"/>
    <xf numFmtId="0" fontId="3" fillId="4" borderId="0" xfId="4" applyFont="1" applyFill="1" applyProtection="1"/>
    <xf numFmtId="0" fontId="5" fillId="4" borderId="0" xfId="4" applyFont="1" applyFill="1" applyAlignment="1" applyProtection="1">
      <alignment horizontal="left"/>
    </xf>
    <xf numFmtId="14" fontId="3" fillId="4" borderId="0" xfId="4" applyNumberFormat="1" applyFont="1" applyFill="1" applyAlignment="1" applyProtection="1">
      <alignment horizontal="left"/>
    </xf>
    <xf numFmtId="0" fontId="4" fillId="4" borderId="0" xfId="4" applyFont="1" applyFill="1" applyBorder="1" applyAlignment="1" applyProtection="1"/>
    <xf numFmtId="0" fontId="6" fillId="4" borderId="0" xfId="4" applyFont="1" applyFill="1" applyProtection="1"/>
    <xf numFmtId="0" fontId="8" fillId="4" borderId="0" xfId="0" applyFont="1" applyFill="1" applyBorder="1"/>
    <xf numFmtId="0" fontId="8" fillId="5" borderId="3" xfId="0" applyFont="1" applyFill="1" applyBorder="1"/>
    <xf numFmtId="0" fontId="4" fillId="4" borderId="0" xfId="4" quotePrefix="1" applyFont="1" applyFill="1" applyAlignment="1">
      <alignment horizontal="left" indent="2"/>
    </xf>
    <xf numFmtId="0" fontId="16" fillId="4" borderId="0" xfId="0" applyFont="1" applyFill="1"/>
    <xf numFmtId="0" fontId="18" fillId="4" borderId="0" xfId="0" applyFont="1" applyFill="1"/>
    <xf numFmtId="0" fontId="12" fillId="4" borderId="0" xfId="0" applyFont="1" applyFill="1" applyAlignment="1">
      <alignment horizontal="right"/>
    </xf>
    <xf numFmtId="14" fontId="19" fillId="5" borderId="1" xfId="4" applyNumberFormat="1" applyFont="1" applyFill="1" applyBorder="1" applyProtection="1">
      <protection locked="0"/>
    </xf>
    <xf numFmtId="1" fontId="19" fillId="5" borderId="1" xfId="4" applyNumberFormat="1" applyFont="1" applyFill="1" applyBorder="1" applyProtection="1">
      <protection locked="0"/>
    </xf>
    <xf numFmtId="1" fontId="19" fillId="5" borderId="1" xfId="4" applyNumberFormat="1" applyFont="1" applyFill="1" applyBorder="1" applyAlignment="1" applyProtection="1">
      <alignment horizontal="right"/>
      <protection locked="0"/>
    </xf>
    <xf numFmtId="167" fontId="19" fillId="5" borderId="1" xfId="4" applyNumberFormat="1" applyFont="1" applyFill="1" applyBorder="1" applyProtection="1">
      <protection locked="0"/>
    </xf>
    <xf numFmtId="167" fontId="19" fillId="5" borderId="1" xfId="1" applyNumberFormat="1" applyFont="1" applyFill="1" applyBorder="1" applyAlignment="1" applyProtection="1">
      <alignment horizontal="right"/>
      <protection locked="0"/>
    </xf>
    <xf numFmtId="167" fontId="19" fillId="5" borderId="1" xfId="4" applyNumberFormat="1" applyFont="1" applyFill="1" applyBorder="1" applyAlignment="1" applyProtection="1">
      <alignment horizontal="right"/>
      <protection locked="0"/>
    </xf>
    <xf numFmtId="166" fontId="19" fillId="5" borderId="1" xfId="4" applyNumberFormat="1" applyFont="1" applyFill="1" applyBorder="1" applyProtection="1">
      <protection locked="0"/>
    </xf>
    <xf numFmtId="166" fontId="19" fillId="5" borderId="1" xfId="4" applyNumberFormat="1" applyFont="1" applyFill="1" applyBorder="1" applyAlignment="1" applyProtection="1">
      <alignment horizontal="right"/>
      <protection locked="0"/>
    </xf>
    <xf numFmtId="165" fontId="19" fillId="5" borderId="1" xfId="4" applyNumberFormat="1" applyFont="1" applyFill="1" applyBorder="1" applyProtection="1">
      <protection locked="0"/>
    </xf>
    <xf numFmtId="0" fontId="19" fillId="5" borderId="2" xfId="0" applyFont="1" applyFill="1" applyBorder="1"/>
    <xf numFmtId="0" fontId="4" fillId="4" borderId="0" xfId="4" applyFont="1" applyFill="1" applyProtection="1">
      <protection locked="0"/>
    </xf>
    <xf numFmtId="0" fontId="4" fillId="4" borderId="0" xfId="4" applyFont="1" applyFill="1" applyBorder="1" applyProtection="1">
      <protection locked="0"/>
    </xf>
    <xf numFmtId="1" fontId="4" fillId="4" borderId="0" xfId="4" applyNumberFormat="1" applyFont="1" applyFill="1" applyBorder="1" applyProtection="1">
      <protection locked="0"/>
    </xf>
    <xf numFmtId="164" fontId="4" fillId="4" borderId="0" xfId="4" applyNumberFormat="1" applyFont="1" applyFill="1" applyBorder="1" applyProtection="1">
      <protection locked="0"/>
    </xf>
    <xf numFmtId="164" fontId="4" fillId="4" borderId="0" xfId="4" applyNumberFormat="1" applyFont="1" applyFill="1" applyBorder="1"/>
    <xf numFmtId="0" fontId="4" fillId="4" borderId="0" xfId="4" applyFont="1" applyFill="1" applyBorder="1"/>
    <xf numFmtId="167" fontId="4" fillId="4" borderId="1" xfId="4" applyNumberFormat="1" applyFont="1" applyFill="1" applyBorder="1"/>
    <xf numFmtId="0" fontId="4" fillId="4" borderId="0" xfId="4" applyFont="1" applyFill="1" applyAlignment="1">
      <alignment horizontal="left" indent="2"/>
    </xf>
    <xf numFmtId="1" fontId="4" fillId="4" borderId="1" xfId="4" applyNumberFormat="1" applyFont="1" applyFill="1" applyBorder="1"/>
    <xf numFmtId="0" fontId="20" fillId="4" borderId="0" xfId="4" applyFont="1" applyFill="1"/>
    <xf numFmtId="3" fontId="4" fillId="4" borderId="0" xfId="4" applyNumberFormat="1" applyFont="1" applyFill="1"/>
    <xf numFmtId="3" fontId="4" fillId="4" borderId="0" xfId="4" applyNumberFormat="1" applyFont="1" applyFill="1" applyBorder="1"/>
    <xf numFmtId="3" fontId="4" fillId="4" borderId="0" xfId="4" applyNumberFormat="1" applyFont="1" applyFill="1" applyProtection="1">
      <protection locked="0"/>
    </xf>
    <xf numFmtId="3" fontId="4" fillId="4" borderId="0" xfId="4" applyNumberFormat="1" applyFont="1" applyFill="1" applyBorder="1" applyProtection="1">
      <protection locked="0"/>
    </xf>
    <xf numFmtId="167" fontId="4" fillId="4" borderId="2" xfId="4" applyNumberFormat="1" applyFont="1" applyFill="1" applyBorder="1"/>
    <xf numFmtId="42" fontId="4" fillId="4" borderId="5" xfId="4" applyNumberFormat="1" applyFont="1" applyFill="1" applyBorder="1"/>
    <xf numFmtId="0" fontId="4" fillId="4" borderId="0" xfId="4" applyFont="1" applyFill="1" applyBorder="1" applyAlignment="1" applyProtection="1">
      <alignment horizontal="left"/>
    </xf>
    <xf numFmtId="0" fontId="21" fillId="4" borderId="0" xfId="5" applyFont="1" applyFill="1" applyAlignment="1" applyProtection="1">
      <alignment horizontal="left"/>
    </xf>
    <xf numFmtId="0" fontId="22" fillId="4" borderId="0" xfId="5" applyFont="1" applyFill="1" applyAlignment="1" applyProtection="1">
      <alignment horizontal="left"/>
    </xf>
    <xf numFmtId="0" fontId="4" fillId="4" borderId="0" xfId="5" applyFont="1" applyFill="1" applyAlignment="1" applyProtection="1">
      <alignment horizontal="left"/>
    </xf>
    <xf numFmtId="14" fontId="4" fillId="4" borderId="0" xfId="4" applyNumberFormat="1" applyFont="1" applyFill="1" applyAlignment="1" applyProtection="1">
      <alignment horizontal="left"/>
    </xf>
    <xf numFmtId="0" fontId="24" fillId="6" borderId="6" xfId="0" applyFont="1" applyFill="1" applyBorder="1" applyAlignment="1"/>
    <xf numFmtId="0" fontId="2" fillId="7" borderId="0" xfId="0" applyFont="1" applyFill="1"/>
    <xf numFmtId="0" fontId="0" fillId="7" borderId="0" xfId="0" applyFill="1"/>
    <xf numFmtId="0" fontId="25" fillId="7" borderId="0" xfId="0" applyFont="1" applyFill="1"/>
    <xf numFmtId="0" fontId="0" fillId="8" borderId="0" xfId="0" applyFill="1"/>
    <xf numFmtId="0" fontId="2" fillId="0" borderId="0" xfId="0" applyFont="1" applyFill="1"/>
    <xf numFmtId="0" fontId="26" fillId="0" borderId="0" xfId="0" applyFont="1"/>
    <xf numFmtId="0" fontId="4" fillId="0" borderId="0" xfId="0" applyFont="1"/>
    <xf numFmtId="0" fontId="2" fillId="0" borderId="0" xfId="0" applyFont="1"/>
    <xf numFmtId="0" fontId="0" fillId="0" borderId="0" xfId="0" applyFill="1"/>
    <xf numFmtId="0" fontId="27" fillId="0" borderId="0" xfId="0" applyFont="1" applyBorder="1" applyAlignment="1" applyProtection="1">
      <alignment horizontal="left"/>
    </xf>
    <xf numFmtId="0" fontId="8" fillId="8" borderId="0" xfId="0" applyFont="1" applyFill="1"/>
    <xf numFmtId="0" fontId="17" fillId="0" borderId="0" xfId="0" applyFont="1" applyFill="1" applyBorder="1" applyAlignment="1">
      <alignment horizontal="left" vertical="top"/>
    </xf>
    <xf numFmtId="0" fontId="2" fillId="4" borderId="0" xfId="4" applyFont="1" applyFill="1"/>
    <xf numFmtId="1" fontId="30" fillId="10" borderId="1" xfId="4" applyNumberFormat="1" applyFont="1" applyFill="1" applyBorder="1" applyProtection="1">
      <protection locked="0"/>
    </xf>
    <xf numFmtId="0" fontId="2" fillId="4" borderId="0" xfId="4" applyFont="1" applyFill="1" applyProtection="1">
      <protection locked="0"/>
    </xf>
    <xf numFmtId="0" fontId="2" fillId="4" borderId="0" xfId="4" applyFont="1" applyFill="1" applyBorder="1" applyProtection="1">
      <protection locked="0"/>
    </xf>
    <xf numFmtId="1" fontId="30" fillId="10" borderId="1" xfId="4" applyNumberFormat="1" applyFont="1" applyFill="1" applyBorder="1" applyAlignment="1" applyProtection="1">
      <alignment horizontal="right"/>
      <protection locked="0"/>
    </xf>
    <xf numFmtId="1" fontId="2" fillId="4" borderId="0" xfId="4" applyNumberFormat="1" applyFont="1" applyFill="1" applyBorder="1" applyProtection="1">
      <protection locked="0"/>
    </xf>
    <xf numFmtId="167" fontId="30" fillId="10" borderId="1" xfId="4" applyNumberFormat="1" applyFont="1" applyFill="1" applyBorder="1" applyProtection="1">
      <protection locked="0"/>
    </xf>
    <xf numFmtId="167" fontId="30" fillId="10" borderId="1" xfId="1" applyNumberFormat="1" applyFont="1" applyFill="1" applyBorder="1" applyAlignment="1" applyProtection="1">
      <alignment horizontal="right"/>
      <protection locked="0"/>
    </xf>
    <xf numFmtId="167" fontId="2" fillId="4" borderId="1" xfId="4" applyNumberFormat="1" applyFont="1" applyFill="1" applyBorder="1"/>
    <xf numFmtId="0" fontId="2" fillId="4" borderId="0" xfId="4" applyFont="1" applyFill="1" applyBorder="1"/>
    <xf numFmtId="0" fontId="2" fillId="4" borderId="0" xfId="4" applyFont="1" applyFill="1" applyAlignment="1">
      <alignment horizontal="left" indent="2"/>
    </xf>
    <xf numFmtId="1" fontId="2" fillId="4" borderId="1" xfId="4" applyNumberFormat="1" applyFont="1" applyFill="1" applyBorder="1"/>
    <xf numFmtId="0" fontId="31" fillId="4" borderId="0" xfId="4" applyFont="1" applyFill="1"/>
    <xf numFmtId="166" fontId="30" fillId="10" borderId="1" xfId="4" applyNumberFormat="1" applyFont="1" applyFill="1" applyBorder="1" applyProtection="1">
      <protection locked="0"/>
    </xf>
    <xf numFmtId="166" fontId="30" fillId="10" borderId="1" xfId="4" applyNumberFormat="1" applyFont="1" applyFill="1" applyBorder="1" applyAlignment="1" applyProtection="1">
      <alignment horizontal="right"/>
      <protection locked="0"/>
    </xf>
    <xf numFmtId="0" fontId="2" fillId="4" borderId="0" xfId="4" quotePrefix="1" applyFont="1" applyFill="1" applyAlignment="1">
      <alignment horizontal="left" indent="2"/>
    </xf>
    <xf numFmtId="0" fontId="32" fillId="6" borderId="6" xfId="0" applyFont="1" applyFill="1" applyBorder="1" applyAlignment="1"/>
    <xf numFmtId="14" fontId="30" fillId="10" borderId="1" xfId="4" applyNumberFormat="1" applyFont="1" applyFill="1" applyBorder="1" applyProtection="1">
      <protection locked="0"/>
    </xf>
    <xf numFmtId="164" fontId="2" fillId="4" borderId="0" xfId="4" applyNumberFormat="1" applyFont="1" applyFill="1" applyBorder="1" applyProtection="1">
      <protection locked="0"/>
    </xf>
    <xf numFmtId="164" fontId="2" fillId="4" borderId="0" xfId="4" applyNumberFormat="1" applyFont="1" applyFill="1" applyBorder="1"/>
    <xf numFmtId="167" fontId="30" fillId="10" borderId="1" xfId="4" applyNumberFormat="1" applyFont="1" applyFill="1" applyBorder="1" applyAlignment="1" applyProtection="1">
      <alignment horizontal="right"/>
      <protection locked="0"/>
    </xf>
    <xf numFmtId="3" fontId="2" fillId="4" borderId="0" xfId="4" applyNumberFormat="1" applyFont="1" applyFill="1"/>
    <xf numFmtId="42" fontId="2" fillId="4" borderId="5" xfId="4" applyNumberFormat="1" applyFont="1" applyFill="1" applyBorder="1"/>
    <xf numFmtId="165" fontId="30" fillId="10" borderId="1" xfId="4" applyNumberFormat="1" applyFont="1" applyFill="1" applyBorder="1" applyProtection="1">
      <protection locked="0"/>
    </xf>
    <xf numFmtId="3" fontId="2" fillId="4" borderId="0" xfId="4" applyNumberFormat="1" applyFont="1" applyFill="1" applyBorder="1"/>
    <xf numFmtId="3" fontId="2" fillId="4" borderId="0" xfId="4" applyNumberFormat="1" applyFont="1" applyFill="1" applyProtection="1">
      <protection locked="0"/>
    </xf>
    <xf numFmtId="3" fontId="2" fillId="4" borderId="0" xfId="4" applyNumberFormat="1" applyFont="1" applyFill="1" applyBorder="1" applyProtection="1">
      <protection locked="0"/>
    </xf>
    <xf numFmtId="167" fontId="2" fillId="4" borderId="2" xfId="4" applyNumberFormat="1" applyFont="1" applyFill="1" applyBorder="1"/>
    <xf numFmtId="0" fontId="2" fillId="4" borderId="0" xfId="4" applyFont="1" applyFill="1" applyBorder="1" applyAlignment="1" applyProtection="1"/>
    <xf numFmtId="0" fontId="2" fillId="4" borderId="0" xfId="4" applyFont="1" applyFill="1" applyProtection="1"/>
    <xf numFmtId="0" fontId="12" fillId="4" borderId="0" xfId="0" applyFont="1" applyFill="1" applyAlignment="1">
      <alignment horizontal="left" vertical="top" wrapText="1"/>
    </xf>
    <xf numFmtId="0" fontId="27" fillId="0" borderId="0" xfId="0" applyFont="1" applyBorder="1" applyAlignment="1" applyProtection="1">
      <alignment horizontal="left"/>
    </xf>
    <xf numFmtId="0" fontId="30" fillId="10" borderId="2" xfId="0" applyFont="1" applyFill="1" applyBorder="1" applyAlignment="1">
      <alignment horizontal="left"/>
    </xf>
    <xf numFmtId="0" fontId="30" fillId="10" borderId="3" xfId="0" applyFont="1" applyFill="1" applyBorder="1" applyAlignment="1">
      <alignment horizontal="left"/>
    </xf>
    <xf numFmtId="0" fontId="34" fillId="4" borderId="0" xfId="8" applyFont="1" applyFill="1" applyAlignment="1" applyProtection="1">
      <alignment horizontal="left"/>
    </xf>
    <xf numFmtId="0" fontId="4" fillId="4" borderId="0" xfId="4" applyFont="1" applyFill="1" applyAlignment="1">
      <alignment horizontal="left" vertical="center" wrapText="1"/>
    </xf>
    <xf numFmtId="0" fontId="29" fillId="0" borderId="0" xfId="0" applyFont="1" applyAlignment="1">
      <alignment horizontal="left" wrapText="1"/>
    </xf>
    <xf numFmtId="0" fontId="5" fillId="4" borderId="0" xfId="4" applyFont="1" applyFill="1" applyAlignment="1" applyProtection="1">
      <alignment horizontal="left" vertical="top" wrapText="1"/>
    </xf>
    <xf numFmtId="0" fontId="5" fillId="4" borderId="0" xfId="4" applyFont="1" applyFill="1" applyAlignment="1" applyProtection="1">
      <alignment horizontal="left" wrapText="1"/>
    </xf>
    <xf numFmtId="0" fontId="35" fillId="9" borderId="1" xfId="0" applyFont="1" applyFill="1" applyBorder="1" applyAlignment="1" applyProtection="1">
      <alignment horizontal="left"/>
    </xf>
  </cellXfs>
  <cellStyles count="9">
    <cellStyle name="Currency" xfId="1" builtinId="4"/>
    <cellStyle name="Hyperlink" xfId="8" builtinId="8"/>
    <cellStyle name="Hyperlink 2" xfId="5"/>
    <cellStyle name="Hyperlink 3" xfId="7"/>
    <cellStyle name="Normal" xfId="0" builtinId="0"/>
    <cellStyle name="Normal 2" xfId="2"/>
    <cellStyle name="Normal 3" xfId="4"/>
    <cellStyle name="Percent 2" xfId="3"/>
    <cellStyle name="Percent 3" xfId="6"/>
  </cellStyles>
  <dxfs count="0"/>
  <tableStyles count="0" defaultTableStyle="TableStyleMedium2" defaultPivotStyle="PivotStyleLight16"/>
  <colors>
    <mruColors>
      <color rgb="FF0000CC"/>
      <color rgb="FFFFFFCC"/>
      <color rgb="FFFFFF99"/>
      <color rgb="FF990000"/>
      <color rgb="FF0000FF"/>
      <color rgb="FFCCCC99"/>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510540</xdr:colOff>
      <xdr:row>26</xdr:row>
      <xdr:rowOff>0</xdr:rowOff>
    </xdr:from>
    <xdr:to>
      <xdr:col>12</xdr:col>
      <xdr:colOff>304800</xdr:colOff>
      <xdr:row>28</xdr:row>
      <xdr:rowOff>60960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8660" y="4091940"/>
          <a:ext cx="229362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28575</xdr:colOff>
      <xdr:row>50</xdr:row>
      <xdr:rowOff>28575</xdr:rowOff>
    </xdr:from>
    <xdr:to>
      <xdr:col>3</xdr:col>
      <xdr:colOff>2424461</xdr:colOff>
      <xdr:row>53</xdr:row>
      <xdr:rowOff>38100</xdr:rowOff>
    </xdr:to>
    <xdr:pic>
      <xdr:nvPicPr>
        <xdr:cNvPr id="2" name="Picture 2" descr="Univ_B_1_NoTh_Reg"/>
        <xdr:cNvPicPr>
          <a:picLocks noChangeAspect="1" noChangeArrowheads="1"/>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a:stretch>
          <a:fillRect/>
        </a:stretch>
      </xdr:blipFill>
      <xdr:spPr bwMode="auto">
        <a:xfrm>
          <a:off x="257175" y="9163050"/>
          <a:ext cx="2662586"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lschulz@iastate.edu?subject=AgDM%20Cow%20Repurchase%20Calculator"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lschulz@iastate.edu?subject=AgDM%20Cow%20Repurchase%20Calculator"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O66"/>
  <sheetViews>
    <sheetView showGridLines="0" tabSelected="1" zoomScaleNormal="100" workbookViewId="0"/>
  </sheetViews>
  <sheetFormatPr defaultColWidth="9.109375" defaultRowHeight="14.4" x14ac:dyDescent="0.3"/>
  <cols>
    <col min="1" max="1" width="1.6640625" style="56" customWidth="1"/>
    <col min="2" max="2" width="1.77734375" style="6" customWidth="1"/>
    <col min="3" max="3" width="6.6640625" style="6" customWidth="1"/>
    <col min="4" max="4" width="11.88671875" style="6" customWidth="1"/>
    <col min="5" max="12" width="9.109375" style="6"/>
    <col min="13" max="13" width="6.6640625" style="6" customWidth="1"/>
    <col min="14" max="16384" width="9.109375" style="6"/>
  </cols>
  <sheetData>
    <row r="1" spans="1:13" s="52" customFormat="1" ht="18.75" customHeight="1" thickBot="1" x14ac:dyDescent="0.35">
      <c r="C1" s="52" t="s">
        <v>28</v>
      </c>
    </row>
    <row r="2" spans="1:13" s="60" customFormat="1" thickTop="1" x14ac:dyDescent="0.25">
      <c r="A2" s="53"/>
      <c r="B2" s="57"/>
      <c r="C2" s="58" t="s">
        <v>67</v>
      </c>
      <c r="D2" s="59"/>
    </row>
    <row r="3" spans="1:13" s="60" customFormat="1" ht="13.2" x14ac:dyDescent="0.25">
      <c r="A3" s="53"/>
      <c r="B3" s="57"/>
      <c r="C3" s="60" t="s">
        <v>70</v>
      </c>
      <c r="D3" s="59"/>
    </row>
    <row r="4" spans="1:13" s="60" customFormat="1" ht="5.25" customHeight="1" x14ac:dyDescent="0.25">
      <c r="A4" s="53"/>
      <c r="B4" s="57"/>
    </row>
    <row r="5" spans="1:13" customFormat="1" x14ac:dyDescent="0.3">
      <c r="A5" s="54"/>
      <c r="B5" s="61"/>
      <c r="C5" s="96" t="s">
        <v>68</v>
      </c>
      <c r="D5" s="96"/>
      <c r="E5" s="96"/>
      <c r="F5" s="96"/>
      <c r="G5" s="96"/>
      <c r="H5" s="96"/>
      <c r="I5" s="62"/>
    </row>
    <row r="6" spans="1:13" customFormat="1" x14ac:dyDescent="0.3">
      <c r="A6" s="54"/>
      <c r="B6" s="61"/>
      <c r="C6" s="104" t="s">
        <v>69</v>
      </c>
      <c r="D6" s="104"/>
      <c r="E6" s="104"/>
      <c r="F6" s="104"/>
    </row>
    <row r="7" spans="1:13" ht="13.2" x14ac:dyDescent="0.25">
      <c r="A7" s="53"/>
    </row>
    <row r="8" spans="1:13" ht="13.2" x14ac:dyDescent="0.25">
      <c r="A8" s="53"/>
      <c r="C8" s="19" t="s">
        <v>29</v>
      </c>
    </row>
    <row r="9" spans="1:13" ht="3" customHeight="1" x14ac:dyDescent="0.25">
      <c r="A9" s="53"/>
    </row>
    <row r="10" spans="1:13" ht="12.75" customHeight="1" x14ac:dyDescent="0.25">
      <c r="A10" s="53"/>
      <c r="C10" s="95" t="s">
        <v>76</v>
      </c>
      <c r="D10" s="95"/>
      <c r="E10" s="95"/>
      <c r="F10" s="95"/>
      <c r="G10" s="95"/>
      <c r="H10" s="95"/>
      <c r="I10" s="95"/>
      <c r="J10" s="95"/>
      <c r="K10" s="95"/>
      <c r="L10" s="95"/>
      <c r="M10" s="95"/>
    </row>
    <row r="11" spans="1:13" ht="13.2" x14ac:dyDescent="0.25">
      <c r="A11" s="53"/>
      <c r="C11" s="95"/>
      <c r="D11" s="95"/>
      <c r="E11" s="95"/>
      <c r="F11" s="95"/>
      <c r="G11" s="95"/>
      <c r="H11" s="95"/>
      <c r="I11" s="95"/>
      <c r="J11" s="95"/>
      <c r="K11" s="95"/>
      <c r="L11" s="95"/>
      <c r="M11" s="95"/>
    </row>
    <row r="12" spans="1:13" ht="13.2" x14ac:dyDescent="0.25">
      <c r="A12" s="53"/>
      <c r="C12" s="95"/>
      <c r="D12" s="95"/>
      <c r="E12" s="95"/>
      <c r="F12" s="95"/>
      <c r="G12" s="95"/>
      <c r="H12" s="95"/>
      <c r="I12" s="95"/>
      <c r="J12" s="95"/>
      <c r="K12" s="95"/>
      <c r="L12" s="95"/>
      <c r="M12" s="95"/>
    </row>
    <row r="13" spans="1:13" ht="13.2" x14ac:dyDescent="0.25">
      <c r="A13" s="53"/>
      <c r="C13" s="95"/>
      <c r="D13" s="95"/>
      <c r="E13" s="95"/>
      <c r="F13" s="95"/>
      <c r="G13" s="95"/>
      <c r="H13" s="95"/>
      <c r="I13" s="95"/>
      <c r="J13" s="95"/>
      <c r="K13" s="95"/>
      <c r="L13" s="95"/>
      <c r="M13" s="95"/>
    </row>
    <row r="14" spans="1:13" ht="13.2" x14ac:dyDescent="0.25">
      <c r="A14" s="53"/>
      <c r="C14" s="95"/>
      <c r="D14" s="95"/>
      <c r="E14" s="95"/>
      <c r="F14" s="95"/>
      <c r="G14" s="95"/>
      <c r="H14" s="95"/>
      <c r="I14" s="95"/>
      <c r="J14" s="95"/>
      <c r="K14" s="95"/>
      <c r="L14" s="95"/>
      <c r="M14" s="95"/>
    </row>
    <row r="15" spans="1:13" ht="13.2" x14ac:dyDescent="0.25">
      <c r="A15" s="53"/>
    </row>
    <row r="16" spans="1:13" ht="13.2" x14ac:dyDescent="0.25">
      <c r="A16" s="53"/>
      <c r="C16" s="19" t="s">
        <v>30</v>
      </c>
    </row>
    <row r="17" spans="1:15" ht="3" customHeight="1" x14ac:dyDescent="0.3">
      <c r="A17" s="54"/>
    </row>
    <row r="18" spans="1:15" x14ac:dyDescent="0.3">
      <c r="A18" s="54"/>
      <c r="C18" s="95" t="s">
        <v>77</v>
      </c>
      <c r="D18" s="95"/>
      <c r="E18" s="95"/>
      <c r="F18" s="95"/>
      <c r="G18" s="95"/>
      <c r="H18" s="95"/>
      <c r="I18" s="95"/>
      <c r="J18" s="95"/>
      <c r="K18" s="95"/>
      <c r="L18" s="95"/>
      <c r="M18" s="95"/>
    </row>
    <row r="19" spans="1:15" x14ac:dyDescent="0.3">
      <c r="A19" s="54"/>
      <c r="C19" s="95"/>
      <c r="D19" s="95"/>
      <c r="E19" s="95"/>
      <c r="F19" s="95"/>
      <c r="G19" s="95"/>
      <c r="H19" s="95"/>
      <c r="I19" s="95"/>
      <c r="J19" s="95"/>
      <c r="K19" s="95"/>
      <c r="L19" s="95"/>
      <c r="M19" s="95"/>
    </row>
    <row r="20" spans="1:15" ht="24.6" customHeight="1" x14ac:dyDescent="0.3">
      <c r="A20" s="54"/>
      <c r="C20" s="95"/>
      <c r="D20" s="95"/>
      <c r="E20" s="95"/>
      <c r="F20" s="95"/>
      <c r="G20" s="95"/>
      <c r="H20" s="95"/>
      <c r="I20" s="95"/>
      <c r="J20" s="95"/>
      <c r="K20" s="95"/>
      <c r="L20" s="95"/>
      <c r="M20" s="95"/>
    </row>
    <row r="21" spans="1:15" x14ac:dyDescent="0.3">
      <c r="A21" s="54"/>
    </row>
    <row r="22" spans="1:15" x14ac:dyDescent="0.3">
      <c r="A22" s="54"/>
      <c r="C22" s="19" t="s">
        <v>31</v>
      </c>
    </row>
    <row r="23" spans="1:15" ht="3" customHeight="1" x14ac:dyDescent="0.3">
      <c r="A23" s="54"/>
    </row>
    <row r="24" spans="1:15" x14ac:dyDescent="0.3">
      <c r="A24" s="54"/>
      <c r="C24" s="95" t="s">
        <v>73</v>
      </c>
      <c r="D24" s="95"/>
      <c r="E24" s="95"/>
      <c r="F24" s="95"/>
      <c r="G24" s="95"/>
      <c r="H24" s="95"/>
      <c r="I24" s="95"/>
      <c r="J24" s="95"/>
      <c r="K24" s="95"/>
      <c r="L24" s="95"/>
      <c r="M24" s="95"/>
    </row>
    <row r="25" spans="1:15" x14ac:dyDescent="0.3">
      <c r="A25" s="54"/>
      <c r="C25" s="95"/>
      <c r="D25" s="95"/>
      <c r="E25" s="95"/>
      <c r="F25" s="95"/>
      <c r="G25" s="95"/>
      <c r="H25" s="95"/>
      <c r="I25" s="95"/>
      <c r="J25" s="95"/>
      <c r="K25" s="95"/>
      <c r="L25" s="95"/>
      <c r="M25" s="95"/>
      <c r="O25" s="20"/>
    </row>
    <row r="26" spans="1:15" x14ac:dyDescent="0.3">
      <c r="A26" s="54"/>
    </row>
    <row r="27" spans="1:15" x14ac:dyDescent="0.3">
      <c r="A27" s="54"/>
      <c r="C27" s="18" t="s">
        <v>51</v>
      </c>
      <c r="D27" s="18"/>
      <c r="E27" s="18" t="s">
        <v>52</v>
      </c>
      <c r="F27" s="18"/>
      <c r="G27" s="18"/>
      <c r="H27" s="18"/>
      <c r="I27" s="18"/>
    </row>
    <row r="28" spans="1:15" x14ac:dyDescent="0.3">
      <c r="A28" s="54"/>
      <c r="C28" s="18"/>
      <c r="D28" s="18"/>
      <c r="E28" s="18" t="s">
        <v>53</v>
      </c>
      <c r="F28" s="18"/>
      <c r="G28" s="18"/>
      <c r="H28" s="18"/>
      <c r="I28" s="18"/>
    </row>
    <row r="29" spans="1:15" x14ac:dyDescent="0.3">
      <c r="A29" s="54"/>
      <c r="C29" s="18"/>
      <c r="D29" s="18"/>
      <c r="E29" s="18" t="s">
        <v>54</v>
      </c>
      <c r="F29" s="18"/>
      <c r="G29" s="18"/>
      <c r="H29" s="18"/>
      <c r="I29" s="18"/>
    </row>
    <row r="30" spans="1:15" x14ac:dyDescent="0.3">
      <c r="A30" s="54"/>
      <c r="C30" s="18"/>
      <c r="D30" s="18"/>
      <c r="E30" s="18"/>
      <c r="F30" s="18"/>
      <c r="G30" s="18"/>
      <c r="H30" s="18"/>
      <c r="I30" s="18"/>
    </row>
    <row r="31" spans="1:15" x14ac:dyDescent="0.3">
      <c r="A31" s="54"/>
      <c r="C31" s="18"/>
      <c r="D31" s="18"/>
      <c r="E31" s="18" t="s">
        <v>55</v>
      </c>
      <c r="F31" s="18"/>
      <c r="G31" s="18"/>
      <c r="H31" s="18"/>
      <c r="I31" s="18"/>
    </row>
    <row r="32" spans="1:15" x14ac:dyDescent="0.3">
      <c r="A32" s="54"/>
      <c r="C32" s="18"/>
      <c r="D32" s="18"/>
      <c r="E32" s="18" t="s">
        <v>56</v>
      </c>
      <c r="F32" s="18"/>
      <c r="G32" s="18"/>
      <c r="H32" s="18"/>
      <c r="I32" s="18"/>
    </row>
    <row r="33" spans="1:9" x14ac:dyDescent="0.3">
      <c r="A33" s="54"/>
      <c r="C33" s="18"/>
      <c r="D33" s="18"/>
      <c r="E33" s="18" t="s">
        <v>57</v>
      </c>
      <c r="F33" s="18"/>
      <c r="G33" s="18"/>
      <c r="H33" s="18"/>
      <c r="I33" s="18"/>
    </row>
    <row r="34" spans="1:9" ht="13.2" x14ac:dyDescent="0.25">
      <c r="A34" s="55"/>
      <c r="C34" s="18"/>
      <c r="D34" s="18"/>
      <c r="E34" s="18" t="s">
        <v>58</v>
      </c>
      <c r="F34" s="18"/>
      <c r="G34" s="18"/>
      <c r="H34" s="18"/>
      <c r="I34" s="18"/>
    </row>
    <row r="35" spans="1:9" ht="13.2" x14ac:dyDescent="0.25">
      <c r="A35" s="55"/>
    </row>
    <row r="36" spans="1:9" ht="13.2" x14ac:dyDescent="0.25">
      <c r="A36" s="55"/>
      <c r="C36" s="64" t="s">
        <v>50</v>
      </c>
    </row>
    <row r="37" spans="1:9" ht="13.2" x14ac:dyDescent="0.25">
      <c r="A37" s="53"/>
    </row>
    <row r="38" spans="1:9" x14ac:dyDescent="0.3">
      <c r="A38" s="54"/>
    </row>
    <row r="39" spans="1:9" ht="13.2" x14ac:dyDescent="0.25">
      <c r="A39" s="53"/>
    </row>
    <row r="40" spans="1:9" x14ac:dyDescent="0.3">
      <c r="A40" s="54"/>
    </row>
    <row r="41" spans="1:9" x14ac:dyDescent="0.3">
      <c r="A41" s="54"/>
    </row>
    <row r="42" spans="1:9" x14ac:dyDescent="0.3">
      <c r="A42" s="54"/>
    </row>
    <row r="43" spans="1:9" x14ac:dyDescent="0.3">
      <c r="A43" s="54"/>
    </row>
    <row r="44" spans="1:9" x14ac:dyDescent="0.3">
      <c r="A44" s="54"/>
    </row>
    <row r="45" spans="1:9" x14ac:dyDescent="0.3">
      <c r="A45" s="54"/>
    </row>
    <row r="55" spans="1:2" ht="12.75" customHeight="1" x14ac:dyDescent="0.3">
      <c r="B55"/>
    </row>
    <row r="56" spans="1:2" ht="13.2" x14ac:dyDescent="0.25">
      <c r="A56" s="55"/>
    </row>
    <row r="57" spans="1:2" ht="13.2" x14ac:dyDescent="0.25">
      <c r="A57" s="55"/>
    </row>
    <row r="58" spans="1:2" ht="13.2" x14ac:dyDescent="0.25">
      <c r="A58" s="55"/>
    </row>
    <row r="59" spans="1:2" ht="13.2" x14ac:dyDescent="0.25">
      <c r="A59" s="53"/>
    </row>
    <row r="60" spans="1:2" x14ac:dyDescent="0.3">
      <c r="A60" s="54"/>
    </row>
    <row r="61" spans="1:2" x14ac:dyDescent="0.3">
      <c r="A61" s="54"/>
    </row>
    <row r="62" spans="1:2" x14ac:dyDescent="0.3">
      <c r="A62" s="54"/>
    </row>
    <row r="63" spans="1:2" x14ac:dyDescent="0.3">
      <c r="A63" s="54"/>
    </row>
    <row r="64" spans="1:2" x14ac:dyDescent="0.3">
      <c r="A64" s="54"/>
    </row>
    <row r="65" spans="1:1" x14ac:dyDescent="0.3">
      <c r="A65" s="54"/>
    </row>
    <row r="66" spans="1:1" x14ac:dyDescent="0.3">
      <c r="A66" s="54"/>
    </row>
  </sheetData>
  <sheetProtection password="C71D" sheet="1" objects="1" scenarios="1"/>
  <mergeCells count="5">
    <mergeCell ref="C18:M20"/>
    <mergeCell ref="C24:M25"/>
    <mergeCell ref="C10:M14"/>
    <mergeCell ref="C5:H5"/>
    <mergeCell ref="C6:F6"/>
  </mergeCells>
  <pageMargins left="0.7" right="0.7" top="0.75" bottom="0.75" header="0.3" footer="0.3"/>
  <pageSetup scale="84" orientation="portrait" r:id="rId1"/>
  <colBreaks count="1" manualBreakCount="1">
    <brk id="14" max="7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K53"/>
  <sheetViews>
    <sheetView showGridLines="0" zoomScaleNormal="100" workbookViewId="0"/>
  </sheetViews>
  <sheetFormatPr defaultColWidth="9.109375" defaultRowHeight="13.8" x14ac:dyDescent="0.25"/>
  <cols>
    <col min="1" max="1" width="1.6640625" style="63" customWidth="1"/>
    <col min="2" max="2" width="1.6640625" style="4" customWidth="1"/>
    <col min="3" max="3" width="4" style="4" customWidth="1"/>
    <col min="4" max="4" width="56.6640625" style="4" customWidth="1"/>
    <col min="5" max="5" width="8.33203125" style="4" customWidth="1"/>
    <col min="6" max="6" width="13.6640625" style="4" customWidth="1"/>
    <col min="7" max="7" width="1.6640625" style="4" customWidth="1"/>
    <col min="8" max="8" width="13.6640625" style="4" customWidth="1"/>
    <col min="9" max="9" width="1.6640625" style="4" customWidth="1"/>
    <col min="10" max="10" width="13.6640625" style="4" customWidth="1"/>
    <col min="11" max="16384" width="9.109375" style="4"/>
  </cols>
  <sheetData>
    <row r="1" spans="1:10" s="52" customFormat="1" ht="18.75" customHeight="1" thickBot="1" x14ac:dyDescent="0.35">
      <c r="C1" s="52" t="s">
        <v>28</v>
      </c>
      <c r="F1" s="81"/>
      <c r="G1" s="81"/>
      <c r="H1" s="81"/>
      <c r="I1" s="81"/>
      <c r="J1" s="81"/>
    </row>
    <row r="2" spans="1:10" s="60" customFormat="1" ht="14.4" thickTop="1" x14ac:dyDescent="0.25">
      <c r="A2" s="53"/>
      <c r="B2" s="57"/>
      <c r="C2" s="58" t="s">
        <v>67</v>
      </c>
      <c r="D2" s="59"/>
    </row>
    <row r="4" spans="1:10" x14ac:dyDescent="0.25">
      <c r="C4" s="6" t="s">
        <v>7</v>
      </c>
    </row>
    <row r="5" spans="1:10" x14ac:dyDescent="0.25">
      <c r="C5" s="97" t="s">
        <v>75</v>
      </c>
      <c r="D5" s="98"/>
    </row>
    <row r="6" spans="1:10" x14ac:dyDescent="0.25">
      <c r="C6" s="15"/>
      <c r="D6" s="15"/>
    </row>
    <row r="7" spans="1:10" x14ac:dyDescent="0.25">
      <c r="C7" s="8" t="s">
        <v>8</v>
      </c>
      <c r="D7" s="8" t="s">
        <v>64</v>
      </c>
      <c r="E7" s="8"/>
      <c r="F7" s="82">
        <v>41122</v>
      </c>
      <c r="G7" s="67"/>
      <c r="H7" s="82">
        <v>41122</v>
      </c>
      <c r="I7" s="68"/>
      <c r="J7" s="82">
        <v>41122</v>
      </c>
    </row>
    <row r="8" spans="1:10" x14ac:dyDescent="0.25">
      <c r="C8" s="65"/>
      <c r="D8" s="65" t="s">
        <v>33</v>
      </c>
      <c r="E8" s="65"/>
      <c r="F8" s="66">
        <v>40</v>
      </c>
      <c r="G8" s="67"/>
      <c r="H8" s="66">
        <v>40</v>
      </c>
      <c r="I8" s="68"/>
      <c r="J8" s="66">
        <v>40</v>
      </c>
    </row>
    <row r="9" spans="1:10" x14ac:dyDescent="0.25">
      <c r="C9" s="65"/>
      <c r="D9" s="65" t="s">
        <v>34</v>
      </c>
      <c r="E9" s="65"/>
      <c r="F9" s="66">
        <v>0</v>
      </c>
      <c r="G9" s="67"/>
      <c r="H9" s="66">
        <v>0</v>
      </c>
      <c r="I9" s="68"/>
      <c r="J9" s="66">
        <v>0</v>
      </c>
    </row>
    <row r="10" spans="1:10" x14ac:dyDescent="0.25">
      <c r="C10" s="65"/>
      <c r="D10" s="65" t="s">
        <v>71</v>
      </c>
      <c r="E10" s="65"/>
      <c r="F10" s="69">
        <v>0</v>
      </c>
      <c r="G10" s="67"/>
      <c r="H10" s="69">
        <v>0</v>
      </c>
      <c r="I10" s="68"/>
      <c r="J10" s="69">
        <v>0</v>
      </c>
    </row>
    <row r="11" spans="1:10" x14ac:dyDescent="0.25">
      <c r="C11" s="65"/>
      <c r="D11" s="65" t="s">
        <v>10</v>
      </c>
      <c r="E11" s="65"/>
      <c r="F11" s="70"/>
      <c r="G11" s="67"/>
      <c r="H11" s="70"/>
      <c r="I11" s="68"/>
      <c r="J11" s="70"/>
    </row>
    <row r="12" spans="1:10" x14ac:dyDescent="0.25">
      <c r="C12" s="7"/>
      <c r="D12" s="8"/>
      <c r="E12" s="8"/>
      <c r="F12" s="70"/>
      <c r="G12" s="67"/>
      <c r="H12" s="70"/>
      <c r="I12" s="68"/>
      <c r="J12" s="70"/>
    </row>
    <row r="13" spans="1:10" x14ac:dyDescent="0.25">
      <c r="C13" s="8" t="s">
        <v>9</v>
      </c>
      <c r="D13" s="8" t="s">
        <v>59</v>
      </c>
      <c r="E13" s="8"/>
      <c r="F13" s="83"/>
      <c r="G13" s="68"/>
      <c r="H13" s="83"/>
      <c r="I13" s="68"/>
      <c r="J13" s="83"/>
    </row>
    <row r="14" spans="1:10" x14ac:dyDescent="0.25">
      <c r="C14" s="65"/>
      <c r="D14" s="65" t="s">
        <v>36</v>
      </c>
      <c r="E14" s="65"/>
      <c r="F14" s="71">
        <v>1000</v>
      </c>
      <c r="G14" s="67"/>
      <c r="H14" s="71">
        <v>1000</v>
      </c>
      <c r="I14" s="68"/>
      <c r="J14" s="71">
        <v>1000</v>
      </c>
    </row>
    <row r="15" spans="1:10" x14ac:dyDescent="0.25">
      <c r="C15" s="65"/>
      <c r="D15" s="65" t="s">
        <v>37</v>
      </c>
      <c r="E15" s="65"/>
      <c r="F15" s="72">
        <v>600</v>
      </c>
      <c r="G15" s="67"/>
      <c r="H15" s="72">
        <v>600</v>
      </c>
      <c r="I15" s="68"/>
      <c r="J15" s="72">
        <v>600</v>
      </c>
    </row>
    <row r="16" spans="1:10" x14ac:dyDescent="0.25">
      <c r="C16" s="7"/>
      <c r="D16" s="8"/>
      <c r="E16" s="8"/>
      <c r="F16" s="84"/>
      <c r="G16" s="65"/>
      <c r="H16" s="84"/>
      <c r="I16" s="74"/>
      <c r="J16" s="84"/>
    </row>
    <row r="17" spans="3:10" x14ac:dyDescent="0.25">
      <c r="C17" s="8" t="s">
        <v>11</v>
      </c>
      <c r="D17" s="8" t="s">
        <v>60</v>
      </c>
      <c r="E17" s="8"/>
      <c r="F17" s="84"/>
      <c r="G17" s="65"/>
      <c r="H17" s="84"/>
      <c r="I17" s="74"/>
      <c r="J17" s="84"/>
    </row>
    <row r="18" spans="3:10" x14ac:dyDescent="0.25">
      <c r="D18" s="65" t="s">
        <v>38</v>
      </c>
      <c r="E18" s="65"/>
      <c r="F18" s="73">
        <f>(F8+F9)*F14</f>
        <v>40000</v>
      </c>
      <c r="G18" s="65"/>
      <c r="H18" s="73">
        <f>(H8+H9)*H14</f>
        <v>40000</v>
      </c>
      <c r="I18" s="74"/>
      <c r="J18" s="73">
        <f>(J8+J9)*J14</f>
        <v>40000</v>
      </c>
    </row>
    <row r="19" spans="3:10" x14ac:dyDescent="0.25">
      <c r="C19" s="65"/>
      <c r="D19" s="65" t="s">
        <v>74</v>
      </c>
      <c r="E19" s="65"/>
      <c r="F19" s="73">
        <f>F10*F15</f>
        <v>0</v>
      </c>
      <c r="G19" s="65"/>
      <c r="H19" s="73">
        <f>H10*H15</f>
        <v>0</v>
      </c>
      <c r="I19" s="74"/>
      <c r="J19" s="73">
        <f>J10*J15</f>
        <v>0</v>
      </c>
    </row>
    <row r="20" spans="3:10" x14ac:dyDescent="0.25">
      <c r="C20" s="7"/>
      <c r="D20" s="8"/>
      <c r="E20" s="8"/>
      <c r="F20" s="65"/>
      <c r="G20" s="65"/>
      <c r="H20" s="65"/>
      <c r="I20" s="74"/>
      <c r="J20" s="65"/>
    </row>
    <row r="21" spans="3:10" x14ac:dyDescent="0.25">
      <c r="C21" s="8" t="s">
        <v>12</v>
      </c>
      <c r="D21" s="8" t="s">
        <v>45</v>
      </c>
      <c r="E21" s="8"/>
      <c r="F21" s="85">
        <v>0</v>
      </c>
      <c r="G21" s="67"/>
      <c r="H21" s="85">
        <v>0</v>
      </c>
      <c r="I21" s="68"/>
      <c r="J21" s="85">
        <v>0</v>
      </c>
    </row>
    <row r="22" spans="3:10" x14ac:dyDescent="0.25">
      <c r="C22" s="7"/>
      <c r="D22" s="8"/>
      <c r="E22" s="8"/>
      <c r="F22" s="65"/>
      <c r="G22" s="65"/>
      <c r="H22" s="65"/>
      <c r="I22" s="74"/>
      <c r="J22" s="65"/>
    </row>
    <row r="23" spans="3:10" x14ac:dyDescent="0.25">
      <c r="C23" s="8" t="s">
        <v>13</v>
      </c>
      <c r="D23" s="8" t="s">
        <v>46</v>
      </c>
      <c r="E23" s="8"/>
      <c r="F23" s="73">
        <f>F18+F19+F21</f>
        <v>40000</v>
      </c>
      <c r="G23" s="65"/>
      <c r="H23" s="73">
        <f>H18+H19+H21</f>
        <v>40000</v>
      </c>
      <c r="I23" s="74"/>
      <c r="J23" s="73">
        <f>J18+J19+J21</f>
        <v>40000</v>
      </c>
    </row>
    <row r="24" spans="3:10" x14ac:dyDescent="0.25">
      <c r="C24" s="8"/>
      <c r="D24" s="8"/>
      <c r="E24" s="8"/>
      <c r="F24" s="65"/>
      <c r="G24" s="65"/>
      <c r="H24" s="65"/>
      <c r="I24" s="74"/>
      <c r="J24" s="65"/>
    </row>
    <row r="25" spans="3:10" x14ac:dyDescent="0.25">
      <c r="C25" s="8" t="s">
        <v>14</v>
      </c>
      <c r="D25" s="8" t="s">
        <v>65</v>
      </c>
      <c r="E25" s="8"/>
      <c r="F25" s="82">
        <v>41244</v>
      </c>
      <c r="G25" s="67"/>
      <c r="H25" s="82">
        <v>41275</v>
      </c>
      <c r="I25" s="68"/>
      <c r="J25" s="82">
        <v>41306</v>
      </c>
    </row>
    <row r="26" spans="3:10" x14ac:dyDescent="0.25">
      <c r="C26" s="65"/>
      <c r="D26" s="75" t="s">
        <v>40</v>
      </c>
      <c r="E26" s="65"/>
      <c r="F26" s="76">
        <f>F25-F7</f>
        <v>122</v>
      </c>
      <c r="G26" s="65"/>
      <c r="H26" s="76">
        <f>H25-H7</f>
        <v>153</v>
      </c>
      <c r="I26" s="74"/>
      <c r="J26" s="76">
        <f>J25-J7</f>
        <v>184</v>
      </c>
    </row>
    <row r="27" spans="3:10" x14ac:dyDescent="0.25">
      <c r="C27" s="9"/>
      <c r="D27" s="8"/>
      <c r="E27" s="8"/>
      <c r="F27" s="83"/>
      <c r="G27" s="67"/>
      <c r="H27" s="83"/>
      <c r="I27" s="68"/>
      <c r="J27" s="83"/>
    </row>
    <row r="28" spans="3:10" x14ac:dyDescent="0.25">
      <c r="C28" s="8" t="s">
        <v>15</v>
      </c>
      <c r="D28" s="8" t="s">
        <v>61</v>
      </c>
      <c r="E28" s="8"/>
      <c r="F28" s="74"/>
      <c r="G28" s="74"/>
      <c r="H28" s="74"/>
      <c r="I28" s="74"/>
      <c r="J28" s="74"/>
    </row>
    <row r="29" spans="3:10" x14ac:dyDescent="0.25">
      <c r="C29" s="65"/>
      <c r="D29" s="65" t="s">
        <v>66</v>
      </c>
      <c r="E29" s="65"/>
      <c r="F29" s="74"/>
      <c r="G29" s="74"/>
      <c r="H29" s="74"/>
      <c r="I29" s="74"/>
      <c r="J29" s="74"/>
    </row>
    <row r="30" spans="3:10" x14ac:dyDescent="0.25">
      <c r="C30" s="65"/>
      <c r="D30" s="75" t="s">
        <v>41</v>
      </c>
      <c r="E30" s="77"/>
      <c r="F30" s="76">
        <f>F8+F9</f>
        <v>40</v>
      </c>
      <c r="G30" s="65"/>
      <c r="H30" s="76">
        <f>H8+H9</f>
        <v>40</v>
      </c>
      <c r="I30" s="74"/>
      <c r="J30" s="76">
        <f>J8+J9</f>
        <v>40</v>
      </c>
    </row>
    <row r="31" spans="3:10" x14ac:dyDescent="0.25">
      <c r="C31" s="65"/>
      <c r="D31" s="75" t="s">
        <v>42</v>
      </c>
      <c r="E31" s="65"/>
      <c r="F31" s="78">
        <v>2</v>
      </c>
      <c r="G31" s="67"/>
      <c r="H31" s="78">
        <v>2</v>
      </c>
      <c r="I31" s="68"/>
      <c r="J31" s="78">
        <v>2</v>
      </c>
    </row>
    <row r="32" spans="3:10" x14ac:dyDescent="0.25">
      <c r="C32" s="65"/>
      <c r="D32" s="75" t="s">
        <v>44</v>
      </c>
      <c r="E32" s="65"/>
      <c r="F32" s="78">
        <v>0.5</v>
      </c>
      <c r="G32" s="67"/>
      <c r="H32" s="78">
        <v>0.5</v>
      </c>
      <c r="I32" s="68"/>
      <c r="J32" s="78">
        <v>0.5</v>
      </c>
    </row>
    <row r="33" spans="3:11" x14ac:dyDescent="0.25">
      <c r="C33" s="65"/>
      <c r="D33" s="75" t="s">
        <v>43</v>
      </c>
      <c r="E33" s="65"/>
      <c r="F33" s="79">
        <v>0</v>
      </c>
      <c r="G33" s="67"/>
      <c r="H33" s="79">
        <v>0</v>
      </c>
      <c r="I33" s="68"/>
      <c r="J33" s="79">
        <v>0</v>
      </c>
    </row>
    <row r="34" spans="3:11" x14ac:dyDescent="0.25">
      <c r="C34" s="8" t="s">
        <v>16</v>
      </c>
      <c r="D34" s="8" t="s">
        <v>22</v>
      </c>
      <c r="E34" s="8"/>
      <c r="F34" s="73">
        <f>(F26*F30*(F31+F32))+F33</f>
        <v>12200</v>
      </c>
      <c r="G34" s="86"/>
      <c r="H34" s="73">
        <f>(H26*H30*(H31+H32))+H33</f>
        <v>15300</v>
      </c>
      <c r="I34" s="87"/>
      <c r="J34" s="73">
        <f>(J26*J30*(J31+J32))+J33</f>
        <v>18400</v>
      </c>
    </row>
    <row r="35" spans="3:11" x14ac:dyDescent="0.25">
      <c r="C35" s="8" t="s">
        <v>17</v>
      </c>
      <c r="D35" s="8" t="s">
        <v>47</v>
      </c>
      <c r="E35" s="8"/>
      <c r="F35" s="88">
        <v>0.05</v>
      </c>
      <c r="G35" s="67"/>
      <c r="H35" s="88">
        <v>0.05</v>
      </c>
      <c r="I35" s="68"/>
      <c r="J35" s="88">
        <v>0.05</v>
      </c>
    </row>
    <row r="36" spans="3:11" x14ac:dyDescent="0.25">
      <c r="C36" s="8" t="s">
        <v>18</v>
      </c>
      <c r="D36" s="8" t="s">
        <v>62</v>
      </c>
      <c r="E36" s="8"/>
      <c r="F36" s="73">
        <f>(F23*F35*(F26/365))</f>
        <v>668.49315068493149</v>
      </c>
      <c r="G36" s="86"/>
      <c r="H36" s="73">
        <f>(H23*H35*(H26/365))</f>
        <v>838.35616438356169</v>
      </c>
      <c r="I36" s="89"/>
      <c r="J36" s="73">
        <f>(J23*J35*(J26/365))</f>
        <v>1008.2191780821919</v>
      </c>
    </row>
    <row r="37" spans="3:11" x14ac:dyDescent="0.25">
      <c r="C37" s="8" t="s">
        <v>19</v>
      </c>
      <c r="D37" s="8" t="s">
        <v>25</v>
      </c>
      <c r="E37" s="8"/>
      <c r="F37" s="71">
        <v>0</v>
      </c>
      <c r="G37" s="90"/>
      <c r="H37" s="71">
        <v>0</v>
      </c>
      <c r="I37" s="91"/>
      <c r="J37" s="71">
        <v>0</v>
      </c>
    </row>
    <row r="38" spans="3:11" x14ac:dyDescent="0.25">
      <c r="C38" s="8" t="s">
        <v>20</v>
      </c>
      <c r="D38" s="8" t="s">
        <v>48</v>
      </c>
      <c r="E38" s="8"/>
      <c r="F38" s="89"/>
      <c r="G38" s="89"/>
      <c r="H38" s="89"/>
      <c r="I38" s="89"/>
      <c r="J38" s="89"/>
    </row>
    <row r="39" spans="3:11" x14ac:dyDescent="0.25">
      <c r="C39" s="8"/>
      <c r="D39" s="80" t="s">
        <v>27</v>
      </c>
      <c r="E39" s="8"/>
      <c r="F39" s="92">
        <f>F23+F34+F36+F37</f>
        <v>52868.493150684932</v>
      </c>
      <c r="G39" s="87"/>
      <c r="H39" s="92">
        <f>H23+H34+H36+H37</f>
        <v>56138.356164383564</v>
      </c>
      <c r="I39" s="87"/>
      <c r="J39" s="73">
        <f>J23+J34+J36+J37</f>
        <v>59408.219178082189</v>
      </c>
    </row>
    <row r="40" spans="3:11" x14ac:dyDescent="0.25">
      <c r="C40" s="8" t="s">
        <v>21</v>
      </c>
      <c r="D40" s="8" t="s">
        <v>63</v>
      </c>
      <c r="E40" s="8"/>
      <c r="F40" s="92">
        <f>F39/(F8+F9)</f>
        <v>1321.7123287671234</v>
      </c>
      <c r="G40" s="87"/>
      <c r="H40" s="92">
        <f>H39/(H8+H9)</f>
        <v>1403.4589041095892</v>
      </c>
      <c r="I40" s="87"/>
      <c r="J40" s="73">
        <f>J39/(J8+J9)</f>
        <v>1485.2054794520548</v>
      </c>
    </row>
    <row r="41" spans="3:11" x14ac:dyDescent="0.25">
      <c r="C41" s="8" t="s">
        <v>23</v>
      </c>
      <c r="D41" s="8" t="s">
        <v>24</v>
      </c>
      <c r="E41" s="8"/>
      <c r="F41" s="92">
        <f>F40-F14</f>
        <v>321.71232876712338</v>
      </c>
      <c r="G41" s="87"/>
      <c r="H41" s="92">
        <f>H40-H14</f>
        <v>403.45890410958918</v>
      </c>
      <c r="I41" s="87"/>
      <c r="J41" s="73">
        <f>J40-J14</f>
        <v>485.20547945205476</v>
      </c>
    </row>
    <row r="43" spans="3:11" x14ac:dyDescent="0.25">
      <c r="C43" s="100" t="s">
        <v>72</v>
      </c>
      <c r="D43" s="100"/>
      <c r="E43" s="100"/>
      <c r="F43" s="100"/>
      <c r="G43" s="100"/>
      <c r="H43" s="100"/>
      <c r="I43" s="100"/>
      <c r="J43" s="100"/>
    </row>
    <row r="44" spans="3:11" x14ac:dyDescent="0.25">
      <c r="C44" s="100"/>
      <c r="D44" s="100"/>
      <c r="E44" s="100"/>
      <c r="F44" s="100"/>
      <c r="G44" s="100"/>
      <c r="H44" s="100"/>
      <c r="I44" s="100"/>
      <c r="J44" s="100"/>
    </row>
    <row r="45" spans="3:11" x14ac:dyDescent="0.25">
      <c r="C45" s="100"/>
      <c r="D45" s="100"/>
      <c r="E45" s="100"/>
      <c r="F45" s="100"/>
      <c r="G45" s="100"/>
      <c r="H45" s="100"/>
      <c r="I45" s="100"/>
      <c r="J45" s="100"/>
    </row>
    <row r="47" spans="3:11" x14ac:dyDescent="0.25">
      <c r="C47" s="47" t="s">
        <v>50</v>
      </c>
      <c r="D47" s="47"/>
      <c r="E47" s="13"/>
      <c r="F47" s="93"/>
      <c r="G47" s="93"/>
      <c r="H47" s="93"/>
      <c r="I47" s="93"/>
      <c r="J47" s="93"/>
      <c r="K47" s="13"/>
    </row>
    <row r="48" spans="3:11" ht="14.4" x14ac:dyDescent="0.3">
      <c r="C48" s="99" t="s">
        <v>26</v>
      </c>
      <c r="D48" s="99"/>
      <c r="E48" s="10"/>
      <c r="F48" s="94"/>
      <c r="G48" s="94"/>
      <c r="H48" s="94"/>
      <c r="I48" s="94"/>
      <c r="J48" s="94"/>
      <c r="K48" s="10"/>
    </row>
    <row r="49" spans="3:11" x14ac:dyDescent="0.25">
      <c r="C49" s="50" t="s">
        <v>1</v>
      </c>
      <c r="D49" s="50"/>
      <c r="E49" s="10"/>
      <c r="F49" s="94"/>
      <c r="G49" s="94"/>
      <c r="H49" s="94"/>
      <c r="I49" s="94"/>
      <c r="J49" s="94"/>
      <c r="K49" s="10"/>
    </row>
    <row r="50" spans="3:11" x14ac:dyDescent="0.25">
      <c r="C50" s="5"/>
      <c r="D50" s="51">
        <f ca="1">TODAY()</f>
        <v>41129</v>
      </c>
      <c r="E50" s="10"/>
      <c r="F50" s="94"/>
      <c r="G50" s="94"/>
      <c r="H50" s="94"/>
      <c r="I50" s="94"/>
      <c r="J50" s="94"/>
      <c r="K50" s="10"/>
    </row>
    <row r="53" spans="3:11" x14ac:dyDescent="0.25">
      <c r="D53" s="101"/>
      <c r="E53" s="101"/>
      <c r="F53" s="101"/>
      <c r="G53" s="101"/>
      <c r="H53" s="101"/>
      <c r="I53" s="101"/>
    </row>
  </sheetData>
  <sheetProtection password="C71D" sheet="1" objects="1" scenarios="1"/>
  <mergeCells count="4">
    <mergeCell ref="C5:D5"/>
    <mergeCell ref="C48:D48"/>
    <mergeCell ref="C43:J45"/>
    <mergeCell ref="D53:I53"/>
  </mergeCells>
  <hyperlinks>
    <hyperlink ref="C48:D48" r:id="rId1" display="Contact: Lee Schulz"/>
  </hyperlinks>
  <pageMargins left="0.7" right="0.7" top="0.75" bottom="0.75" header="0.3" footer="0.3"/>
  <pageSetup scale="77" orientation="portrait" r:id="rId2"/>
  <colBreaks count="1" manualBreakCount="1">
    <brk id="10" max="1048575" man="1"/>
  </col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K53"/>
  <sheetViews>
    <sheetView showGridLines="0" zoomScaleNormal="100" workbookViewId="0"/>
  </sheetViews>
  <sheetFormatPr defaultColWidth="9.109375" defaultRowHeight="13.8" x14ac:dyDescent="0.25"/>
  <cols>
    <col min="1" max="1" width="1.6640625" style="63" customWidth="1"/>
    <col min="2" max="2" width="1.6640625" style="4" customWidth="1"/>
    <col min="3" max="3" width="4" style="4" customWidth="1"/>
    <col min="4" max="4" width="56.6640625" style="4" customWidth="1"/>
    <col min="5" max="5" width="8.33203125" style="4" customWidth="1"/>
    <col min="6" max="6" width="13.6640625" style="4" customWidth="1"/>
    <col min="7" max="7" width="1.6640625" style="4" customWidth="1"/>
    <col min="8" max="8" width="13.6640625" style="4" customWidth="1"/>
    <col min="9" max="9" width="1.6640625" style="4" customWidth="1"/>
    <col min="10" max="10" width="13.6640625" style="4" customWidth="1"/>
    <col min="11" max="16384" width="9.109375" style="4"/>
  </cols>
  <sheetData>
    <row r="1" spans="1:10" s="52" customFormat="1" ht="18.75" customHeight="1" thickBot="1" x14ac:dyDescent="0.35">
      <c r="C1" s="52" t="s">
        <v>28</v>
      </c>
      <c r="F1" s="81"/>
      <c r="G1" s="81"/>
      <c r="H1" s="81"/>
      <c r="I1" s="81"/>
      <c r="J1" s="81"/>
    </row>
    <row r="2" spans="1:10" s="60" customFormat="1" ht="14.4" thickTop="1" x14ac:dyDescent="0.25">
      <c r="A2" s="53"/>
      <c r="B2" s="57"/>
      <c r="C2" s="58" t="s">
        <v>67</v>
      </c>
      <c r="D2" s="59"/>
    </row>
    <row r="4" spans="1:10" x14ac:dyDescent="0.25">
      <c r="C4" s="6" t="s">
        <v>7</v>
      </c>
    </row>
    <row r="5" spans="1:10" x14ac:dyDescent="0.25">
      <c r="C5" s="97" t="s">
        <v>75</v>
      </c>
      <c r="D5" s="98"/>
    </row>
    <row r="6" spans="1:10" x14ac:dyDescent="0.25">
      <c r="C6" s="15"/>
      <c r="D6" s="15"/>
    </row>
    <row r="7" spans="1:10" x14ac:dyDescent="0.25">
      <c r="C7" s="8" t="s">
        <v>8</v>
      </c>
      <c r="D7" s="8" t="s">
        <v>64</v>
      </c>
      <c r="E7" s="8"/>
      <c r="F7" s="82"/>
      <c r="G7" s="67"/>
      <c r="H7" s="82"/>
      <c r="I7" s="68"/>
      <c r="J7" s="82"/>
    </row>
    <row r="8" spans="1:10" x14ac:dyDescent="0.25">
      <c r="C8" s="65"/>
      <c r="D8" s="65" t="s">
        <v>33</v>
      </c>
      <c r="E8" s="65"/>
      <c r="F8" s="66"/>
      <c r="G8" s="67"/>
      <c r="H8" s="66"/>
      <c r="I8" s="68"/>
      <c r="J8" s="66"/>
    </row>
    <row r="9" spans="1:10" x14ac:dyDescent="0.25">
      <c r="C9" s="65"/>
      <c r="D9" s="65" t="s">
        <v>34</v>
      </c>
      <c r="E9" s="65"/>
      <c r="F9" s="66"/>
      <c r="G9" s="67"/>
      <c r="H9" s="66"/>
      <c r="I9" s="68"/>
      <c r="J9" s="66"/>
    </row>
    <row r="10" spans="1:10" x14ac:dyDescent="0.25">
      <c r="C10" s="65"/>
      <c r="D10" s="65" t="s">
        <v>71</v>
      </c>
      <c r="E10" s="65"/>
      <c r="F10" s="69"/>
      <c r="G10" s="67"/>
      <c r="H10" s="69"/>
      <c r="I10" s="68"/>
      <c r="J10" s="69"/>
    </row>
    <row r="11" spans="1:10" x14ac:dyDescent="0.25">
      <c r="C11" s="65"/>
      <c r="D11" s="65" t="s">
        <v>10</v>
      </c>
      <c r="E11" s="65"/>
      <c r="F11" s="70"/>
      <c r="G11" s="67"/>
      <c r="H11" s="70"/>
      <c r="I11" s="68"/>
      <c r="J11" s="70"/>
    </row>
    <row r="12" spans="1:10" x14ac:dyDescent="0.25">
      <c r="C12" s="7"/>
      <c r="D12" s="8"/>
      <c r="E12" s="8"/>
      <c r="F12" s="70"/>
      <c r="G12" s="67"/>
      <c r="H12" s="70"/>
      <c r="I12" s="68"/>
      <c r="J12" s="70"/>
    </row>
    <row r="13" spans="1:10" x14ac:dyDescent="0.25">
      <c r="C13" s="8" t="s">
        <v>9</v>
      </c>
      <c r="D13" s="8" t="s">
        <v>59</v>
      </c>
      <c r="E13" s="8"/>
      <c r="F13" s="83"/>
      <c r="G13" s="68"/>
      <c r="H13" s="83"/>
      <c r="I13" s="68"/>
      <c r="J13" s="83"/>
    </row>
    <row r="14" spans="1:10" x14ac:dyDescent="0.25">
      <c r="C14" s="65"/>
      <c r="D14" s="65" t="s">
        <v>36</v>
      </c>
      <c r="E14" s="65"/>
      <c r="F14" s="71"/>
      <c r="G14" s="67"/>
      <c r="H14" s="71"/>
      <c r="I14" s="68"/>
      <c r="J14" s="71"/>
    </row>
    <row r="15" spans="1:10" x14ac:dyDescent="0.25">
      <c r="C15" s="65"/>
      <c r="D15" s="65" t="s">
        <v>37</v>
      </c>
      <c r="E15" s="65"/>
      <c r="F15" s="72"/>
      <c r="G15" s="67"/>
      <c r="H15" s="72"/>
      <c r="I15" s="68"/>
      <c r="J15" s="72"/>
    </row>
    <row r="16" spans="1:10" x14ac:dyDescent="0.25">
      <c r="C16" s="7"/>
      <c r="D16" s="8"/>
      <c r="E16" s="8"/>
      <c r="F16" s="84"/>
      <c r="G16" s="65"/>
      <c r="H16" s="84"/>
      <c r="I16" s="74"/>
      <c r="J16" s="84"/>
    </row>
    <row r="17" spans="3:10" x14ac:dyDescent="0.25">
      <c r="C17" s="8" t="s">
        <v>11</v>
      </c>
      <c r="D17" s="8" t="s">
        <v>60</v>
      </c>
      <c r="E17" s="8"/>
      <c r="F17" s="84"/>
      <c r="G17" s="65"/>
      <c r="H17" s="84"/>
      <c r="I17" s="74"/>
      <c r="J17" s="84"/>
    </row>
    <row r="18" spans="3:10" x14ac:dyDescent="0.25">
      <c r="D18" s="65" t="s">
        <v>38</v>
      </c>
      <c r="E18" s="65"/>
      <c r="F18" s="73">
        <f>(F8+F9)*F14</f>
        <v>0</v>
      </c>
      <c r="G18" s="65"/>
      <c r="H18" s="73">
        <f>(H8+H9)*H14</f>
        <v>0</v>
      </c>
      <c r="I18" s="74"/>
      <c r="J18" s="73">
        <f>(J8+J9)*J14</f>
        <v>0</v>
      </c>
    </row>
    <row r="19" spans="3:10" x14ac:dyDescent="0.25">
      <c r="C19" s="65"/>
      <c r="D19" s="65" t="s">
        <v>74</v>
      </c>
      <c r="E19" s="65"/>
      <c r="F19" s="73">
        <f>F10*F15</f>
        <v>0</v>
      </c>
      <c r="G19" s="65"/>
      <c r="H19" s="73">
        <f>H10*H15</f>
        <v>0</v>
      </c>
      <c r="I19" s="74"/>
      <c r="J19" s="73">
        <f>J10*J15</f>
        <v>0</v>
      </c>
    </row>
    <row r="20" spans="3:10" x14ac:dyDescent="0.25">
      <c r="C20" s="7"/>
      <c r="D20" s="8"/>
      <c r="E20" s="8"/>
      <c r="F20" s="65"/>
      <c r="G20" s="65"/>
      <c r="H20" s="65"/>
      <c r="I20" s="74"/>
      <c r="J20" s="65"/>
    </row>
    <row r="21" spans="3:10" x14ac:dyDescent="0.25">
      <c r="C21" s="8" t="s">
        <v>12</v>
      </c>
      <c r="D21" s="8" t="s">
        <v>45</v>
      </c>
      <c r="E21" s="8"/>
      <c r="F21" s="85"/>
      <c r="G21" s="67"/>
      <c r="H21" s="85"/>
      <c r="I21" s="68"/>
      <c r="J21" s="85"/>
    </row>
    <row r="22" spans="3:10" x14ac:dyDescent="0.25">
      <c r="C22" s="7"/>
      <c r="D22" s="8"/>
      <c r="E22" s="8"/>
      <c r="F22" s="65"/>
      <c r="G22" s="65"/>
      <c r="H22" s="65"/>
      <c r="I22" s="74"/>
      <c r="J22" s="65"/>
    </row>
    <row r="23" spans="3:10" x14ac:dyDescent="0.25">
      <c r="C23" s="8" t="s">
        <v>13</v>
      </c>
      <c r="D23" s="8" t="s">
        <v>46</v>
      </c>
      <c r="E23" s="8"/>
      <c r="F23" s="73">
        <f>F18+F19+F21</f>
        <v>0</v>
      </c>
      <c r="G23" s="65"/>
      <c r="H23" s="73">
        <f>H18+H19+H21</f>
        <v>0</v>
      </c>
      <c r="I23" s="74"/>
      <c r="J23" s="73">
        <f>J18+J19+J21</f>
        <v>0</v>
      </c>
    </row>
    <row r="24" spans="3:10" x14ac:dyDescent="0.25">
      <c r="C24" s="8"/>
      <c r="D24" s="8"/>
      <c r="E24" s="8"/>
      <c r="F24" s="65"/>
      <c r="G24" s="65"/>
      <c r="H24" s="65"/>
      <c r="I24" s="74"/>
      <c r="J24" s="65"/>
    </row>
    <row r="25" spans="3:10" x14ac:dyDescent="0.25">
      <c r="C25" s="8" t="s">
        <v>14</v>
      </c>
      <c r="D25" s="8" t="s">
        <v>65</v>
      </c>
      <c r="E25" s="8"/>
      <c r="F25" s="82"/>
      <c r="G25" s="67"/>
      <c r="H25" s="82"/>
      <c r="I25" s="68"/>
      <c r="J25" s="82"/>
    </row>
    <row r="26" spans="3:10" x14ac:dyDescent="0.25">
      <c r="C26" s="65"/>
      <c r="D26" s="75" t="s">
        <v>40</v>
      </c>
      <c r="E26" s="65"/>
      <c r="F26" s="76">
        <f>F25-F7</f>
        <v>0</v>
      </c>
      <c r="G26" s="65"/>
      <c r="H26" s="76">
        <f>H25-H7</f>
        <v>0</v>
      </c>
      <c r="I26" s="74"/>
      <c r="J26" s="76">
        <f>J25-J7</f>
        <v>0</v>
      </c>
    </row>
    <row r="27" spans="3:10" x14ac:dyDescent="0.25">
      <c r="C27" s="9"/>
      <c r="D27" s="8"/>
      <c r="E27" s="8"/>
      <c r="F27" s="83"/>
      <c r="G27" s="67"/>
      <c r="H27" s="83"/>
      <c r="I27" s="68"/>
      <c r="J27" s="83"/>
    </row>
    <row r="28" spans="3:10" x14ac:dyDescent="0.25">
      <c r="C28" s="8" t="s">
        <v>15</v>
      </c>
      <c r="D28" s="8" t="s">
        <v>61</v>
      </c>
      <c r="E28" s="8"/>
      <c r="F28" s="74"/>
      <c r="G28" s="74"/>
      <c r="H28" s="74"/>
      <c r="I28" s="74"/>
      <c r="J28" s="74"/>
    </row>
    <row r="29" spans="3:10" x14ac:dyDescent="0.25">
      <c r="C29" s="65"/>
      <c r="D29" s="65" t="s">
        <v>66</v>
      </c>
      <c r="E29" s="65"/>
      <c r="F29" s="74"/>
      <c r="G29" s="74"/>
      <c r="H29" s="74"/>
      <c r="I29" s="74"/>
      <c r="J29" s="74"/>
    </row>
    <row r="30" spans="3:10" x14ac:dyDescent="0.25">
      <c r="C30" s="65"/>
      <c r="D30" s="75" t="s">
        <v>41</v>
      </c>
      <c r="E30" s="77"/>
      <c r="F30" s="76">
        <f>F8+F9</f>
        <v>0</v>
      </c>
      <c r="G30" s="65"/>
      <c r="H30" s="76">
        <f>H8+H9</f>
        <v>0</v>
      </c>
      <c r="I30" s="74"/>
      <c r="J30" s="76">
        <f>J8+J9</f>
        <v>0</v>
      </c>
    </row>
    <row r="31" spans="3:10" x14ac:dyDescent="0.25">
      <c r="C31" s="65"/>
      <c r="D31" s="75" t="s">
        <v>42</v>
      </c>
      <c r="E31" s="65"/>
      <c r="F31" s="78"/>
      <c r="G31" s="67"/>
      <c r="H31" s="78"/>
      <c r="I31" s="68"/>
      <c r="J31" s="78"/>
    </row>
    <row r="32" spans="3:10" x14ac:dyDescent="0.25">
      <c r="C32" s="65"/>
      <c r="D32" s="75" t="s">
        <v>44</v>
      </c>
      <c r="E32" s="65"/>
      <c r="F32" s="78"/>
      <c r="G32" s="67"/>
      <c r="H32" s="78"/>
      <c r="I32" s="68"/>
      <c r="J32" s="78"/>
    </row>
    <row r="33" spans="3:11" x14ac:dyDescent="0.25">
      <c r="C33" s="65"/>
      <c r="D33" s="75" t="s">
        <v>43</v>
      </c>
      <c r="E33" s="65"/>
      <c r="F33" s="79"/>
      <c r="G33" s="67"/>
      <c r="H33" s="79"/>
      <c r="I33" s="68"/>
      <c r="J33" s="79"/>
    </row>
    <row r="34" spans="3:11" x14ac:dyDescent="0.25">
      <c r="C34" s="8" t="s">
        <v>16</v>
      </c>
      <c r="D34" s="8" t="s">
        <v>22</v>
      </c>
      <c r="E34" s="8"/>
      <c r="F34" s="73">
        <f>(F26*F30*(F31+F32))+F33</f>
        <v>0</v>
      </c>
      <c r="G34" s="86"/>
      <c r="H34" s="73">
        <f>(H26*H30*(H31+H32))+H33</f>
        <v>0</v>
      </c>
      <c r="I34" s="87"/>
      <c r="J34" s="73">
        <f>(J26*J30*(J31+J32))+J33</f>
        <v>0</v>
      </c>
    </row>
    <row r="35" spans="3:11" x14ac:dyDescent="0.25">
      <c r="C35" s="8" t="s">
        <v>17</v>
      </c>
      <c r="D35" s="8" t="s">
        <v>47</v>
      </c>
      <c r="E35" s="8"/>
      <c r="F35" s="88"/>
      <c r="G35" s="67"/>
      <c r="H35" s="88"/>
      <c r="I35" s="68"/>
      <c r="J35" s="88"/>
    </row>
    <row r="36" spans="3:11" x14ac:dyDescent="0.25">
      <c r="C36" s="8" t="s">
        <v>18</v>
      </c>
      <c r="D36" s="8" t="s">
        <v>62</v>
      </c>
      <c r="E36" s="8"/>
      <c r="F36" s="73">
        <f>(F23*F35*(F26/365))</f>
        <v>0</v>
      </c>
      <c r="G36" s="86"/>
      <c r="H36" s="73">
        <f>(H23*H35*(H26/365))</f>
        <v>0</v>
      </c>
      <c r="I36" s="89"/>
      <c r="J36" s="73">
        <f>(J23*J35*(J26/365))</f>
        <v>0</v>
      </c>
    </row>
    <row r="37" spans="3:11" x14ac:dyDescent="0.25">
      <c r="C37" s="8" t="s">
        <v>19</v>
      </c>
      <c r="D37" s="8" t="s">
        <v>25</v>
      </c>
      <c r="E37" s="8"/>
      <c r="F37" s="71"/>
      <c r="G37" s="90"/>
      <c r="H37" s="71"/>
      <c r="I37" s="91"/>
      <c r="J37" s="71"/>
    </row>
    <row r="38" spans="3:11" x14ac:dyDescent="0.25">
      <c r="C38" s="8" t="s">
        <v>20</v>
      </c>
      <c r="D38" s="8" t="s">
        <v>48</v>
      </c>
      <c r="E38" s="8"/>
      <c r="F38" s="89"/>
      <c r="G38" s="89"/>
      <c r="H38" s="89"/>
      <c r="I38" s="89"/>
      <c r="J38" s="89"/>
    </row>
    <row r="39" spans="3:11" x14ac:dyDescent="0.25">
      <c r="C39" s="8"/>
      <c r="D39" s="80" t="s">
        <v>27</v>
      </c>
      <c r="E39" s="8"/>
      <c r="F39" s="92">
        <f>F23+F34+F36+F37</f>
        <v>0</v>
      </c>
      <c r="G39" s="87"/>
      <c r="H39" s="92">
        <f>H23+H34+H36+H37</f>
        <v>0</v>
      </c>
      <c r="I39" s="87"/>
      <c r="J39" s="73">
        <f>J23+J34+J36+J37</f>
        <v>0</v>
      </c>
    </row>
    <row r="40" spans="3:11" x14ac:dyDescent="0.25">
      <c r="C40" s="8" t="s">
        <v>21</v>
      </c>
      <c r="D40" s="8" t="s">
        <v>63</v>
      </c>
      <c r="E40" s="8"/>
      <c r="F40" s="92" t="e">
        <f>F39/(F8+F9)</f>
        <v>#DIV/0!</v>
      </c>
      <c r="G40" s="87"/>
      <c r="H40" s="92" t="e">
        <f>H39/(H8+H9)</f>
        <v>#DIV/0!</v>
      </c>
      <c r="I40" s="87"/>
      <c r="J40" s="73" t="e">
        <f>J39/(J8+J9)</f>
        <v>#DIV/0!</v>
      </c>
    </row>
    <row r="41" spans="3:11" x14ac:dyDescent="0.25">
      <c r="C41" s="8" t="s">
        <v>23</v>
      </c>
      <c r="D41" s="8" t="s">
        <v>24</v>
      </c>
      <c r="E41" s="8"/>
      <c r="F41" s="92" t="e">
        <f>F40-F14</f>
        <v>#DIV/0!</v>
      </c>
      <c r="G41" s="87"/>
      <c r="H41" s="92" t="e">
        <f>H40-H14</f>
        <v>#DIV/0!</v>
      </c>
      <c r="I41" s="87"/>
      <c r="J41" s="73" t="e">
        <f>J40-J14</f>
        <v>#DIV/0!</v>
      </c>
    </row>
    <row r="43" spans="3:11" x14ac:dyDescent="0.25">
      <c r="C43" s="100" t="s">
        <v>72</v>
      </c>
      <c r="D43" s="100"/>
      <c r="E43" s="100"/>
      <c r="F43" s="100"/>
      <c r="G43" s="100"/>
      <c r="H43" s="100"/>
      <c r="I43" s="100"/>
      <c r="J43" s="100"/>
    </row>
    <row r="44" spans="3:11" x14ac:dyDescent="0.25">
      <c r="C44" s="100"/>
      <c r="D44" s="100"/>
      <c r="E44" s="100"/>
      <c r="F44" s="100"/>
      <c r="G44" s="100"/>
      <c r="H44" s="100"/>
      <c r="I44" s="100"/>
      <c r="J44" s="100"/>
    </row>
    <row r="45" spans="3:11" x14ac:dyDescent="0.25">
      <c r="C45" s="100"/>
      <c r="D45" s="100"/>
      <c r="E45" s="100"/>
      <c r="F45" s="100"/>
      <c r="G45" s="100"/>
      <c r="H45" s="100"/>
      <c r="I45" s="100"/>
      <c r="J45" s="100"/>
    </row>
    <row r="47" spans="3:11" x14ac:dyDescent="0.25">
      <c r="C47" s="47" t="s">
        <v>50</v>
      </c>
      <c r="D47" s="47"/>
      <c r="E47" s="13"/>
      <c r="F47" s="93"/>
      <c r="G47" s="93"/>
      <c r="H47" s="93"/>
      <c r="I47" s="93"/>
      <c r="J47" s="93"/>
      <c r="K47" s="13"/>
    </row>
    <row r="48" spans="3:11" ht="14.4" x14ac:dyDescent="0.3">
      <c r="C48" s="99" t="s">
        <v>26</v>
      </c>
      <c r="D48" s="99"/>
      <c r="E48" s="10"/>
      <c r="F48" s="94"/>
      <c r="G48" s="94"/>
      <c r="H48" s="94"/>
      <c r="I48" s="94"/>
      <c r="J48" s="94"/>
      <c r="K48" s="10"/>
    </row>
    <row r="49" spans="3:11" x14ac:dyDescent="0.25">
      <c r="C49" s="50" t="s">
        <v>1</v>
      </c>
      <c r="D49" s="50"/>
      <c r="E49" s="10"/>
      <c r="F49" s="94"/>
      <c r="G49" s="94"/>
      <c r="H49" s="94"/>
      <c r="I49" s="94"/>
      <c r="J49" s="94"/>
      <c r="K49" s="10"/>
    </row>
    <row r="50" spans="3:11" x14ac:dyDescent="0.25">
      <c r="C50" s="5"/>
      <c r="D50" s="51">
        <f ca="1">TODAY()</f>
        <v>41129</v>
      </c>
      <c r="E50" s="10"/>
      <c r="F50" s="94"/>
      <c r="G50" s="94"/>
      <c r="H50" s="94"/>
      <c r="I50" s="94"/>
      <c r="J50" s="94"/>
      <c r="K50" s="10"/>
    </row>
    <row r="53" spans="3:11" x14ac:dyDescent="0.25">
      <c r="D53" s="101"/>
      <c r="E53" s="101"/>
      <c r="F53" s="101"/>
      <c r="G53" s="101"/>
      <c r="H53" s="101"/>
      <c r="I53" s="101"/>
    </row>
  </sheetData>
  <sheetProtection password="C71D" sheet="1" objects="1" scenarios="1"/>
  <mergeCells count="4">
    <mergeCell ref="C5:D5"/>
    <mergeCell ref="C43:J45"/>
    <mergeCell ref="C48:D48"/>
    <mergeCell ref="D53:I53"/>
  </mergeCells>
  <hyperlinks>
    <hyperlink ref="C48:D48" r:id="rId1" display="Contact: Lee Schulz"/>
  </hyperlinks>
  <pageMargins left="0.7" right="0.7" top="0.75" bottom="0.75" header="0.3" footer="0.3"/>
  <pageSetup scale="77" orientation="portrait" r:id="rId2"/>
  <colBreaks count="1" manualBreakCount="1">
    <brk id="10" max="1048575" man="1"/>
  </colBreak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7"/>
  <sheetViews>
    <sheetView topLeftCell="A34" workbookViewId="0">
      <selection sqref="A1:A1048576"/>
    </sheetView>
  </sheetViews>
  <sheetFormatPr defaultColWidth="9.109375" defaultRowHeight="13.8" x14ac:dyDescent="0.25"/>
  <cols>
    <col min="1" max="1" width="1.6640625" style="1" customWidth="1"/>
    <col min="2" max="2" width="1.6640625" style="4" customWidth="1"/>
    <col min="3" max="3" width="4" style="4" customWidth="1"/>
    <col min="4" max="4" width="56.6640625" style="4" customWidth="1"/>
    <col min="5" max="5" width="9.109375" style="4"/>
    <col min="6" max="6" width="13.6640625" style="4" customWidth="1"/>
    <col min="7" max="7" width="1.6640625" style="4" customWidth="1"/>
    <col min="8" max="8" width="13.6640625" style="4" customWidth="1"/>
    <col min="9" max="9" width="1.6640625" style="4" customWidth="1"/>
    <col min="10" max="10" width="13.6640625" style="4" customWidth="1"/>
    <col min="11" max="16384" width="9.109375" style="4"/>
  </cols>
  <sheetData>
    <row r="1" spans="3:10" s="2" customFormat="1" ht="18.75" thickBot="1" x14ac:dyDescent="0.3">
      <c r="C1" s="3" t="s">
        <v>28</v>
      </c>
    </row>
    <row r="2" spans="3:10" ht="15.75" thickTop="1" x14ac:dyDescent="0.25">
      <c r="C2" s="5" t="s">
        <v>6</v>
      </c>
    </row>
    <row r="4" spans="3:10" ht="14.25" x14ac:dyDescent="0.2">
      <c r="C4" s="18" t="s">
        <v>7</v>
      </c>
    </row>
    <row r="5" spans="3:10" ht="14.25" x14ac:dyDescent="0.2">
      <c r="C5" s="30" t="s">
        <v>0</v>
      </c>
      <c r="D5" s="16"/>
    </row>
    <row r="6" spans="3:10" ht="14.25" x14ac:dyDescent="0.2">
      <c r="C6" s="15"/>
      <c r="D6" s="15"/>
    </row>
    <row r="7" spans="3:10" ht="14.25" x14ac:dyDescent="0.2">
      <c r="C7" s="8" t="s">
        <v>8</v>
      </c>
      <c r="D7" s="8" t="s">
        <v>64</v>
      </c>
      <c r="E7" s="8"/>
      <c r="F7" s="21"/>
      <c r="G7" s="31"/>
      <c r="H7" s="21"/>
      <c r="I7" s="32"/>
      <c r="J7" s="21"/>
    </row>
    <row r="8" spans="3:10" ht="14.25" x14ac:dyDescent="0.2">
      <c r="C8" s="7"/>
      <c r="D8" s="8" t="s">
        <v>33</v>
      </c>
      <c r="E8" s="8"/>
      <c r="F8" s="22"/>
      <c r="G8" s="31"/>
      <c r="H8" s="22"/>
      <c r="I8" s="32"/>
      <c r="J8" s="22"/>
    </row>
    <row r="9" spans="3:10" ht="14.25" x14ac:dyDescent="0.2">
      <c r="C9" s="7"/>
      <c r="D9" s="8" t="s">
        <v>34</v>
      </c>
      <c r="E9" s="8"/>
      <c r="F9" s="22"/>
      <c r="G9" s="31"/>
      <c r="H9" s="22"/>
      <c r="I9" s="32"/>
      <c r="J9" s="22"/>
    </row>
    <row r="10" spans="3:10" ht="14.25" x14ac:dyDescent="0.2">
      <c r="C10" s="7"/>
      <c r="D10" s="8" t="s">
        <v>35</v>
      </c>
      <c r="E10" s="8"/>
      <c r="F10" s="23"/>
      <c r="G10" s="31"/>
      <c r="H10" s="23"/>
      <c r="I10" s="32"/>
      <c r="J10" s="23"/>
    </row>
    <row r="11" spans="3:10" ht="14.25" x14ac:dyDescent="0.2">
      <c r="C11" s="7"/>
      <c r="D11" s="8" t="s">
        <v>10</v>
      </c>
      <c r="E11" s="8"/>
      <c r="F11" s="33"/>
      <c r="G11" s="31"/>
      <c r="H11" s="33"/>
      <c r="I11" s="32"/>
      <c r="J11" s="33"/>
    </row>
    <row r="12" spans="3:10" ht="14.25" x14ac:dyDescent="0.2">
      <c r="C12" s="7"/>
      <c r="D12" s="8"/>
      <c r="E12" s="8"/>
      <c r="F12" s="33"/>
      <c r="G12" s="31"/>
      <c r="H12" s="33"/>
      <c r="I12" s="32"/>
      <c r="J12" s="33"/>
    </row>
    <row r="13" spans="3:10" ht="14.25" x14ac:dyDescent="0.2">
      <c r="C13" s="8" t="s">
        <v>9</v>
      </c>
      <c r="D13" s="8" t="s">
        <v>59</v>
      </c>
      <c r="E13" s="8"/>
      <c r="F13" s="34"/>
      <c r="G13" s="32"/>
      <c r="H13" s="34"/>
      <c r="I13" s="32"/>
      <c r="J13" s="34"/>
    </row>
    <row r="14" spans="3:10" ht="14.25" x14ac:dyDescent="0.2">
      <c r="C14" s="7"/>
      <c r="D14" s="8" t="s">
        <v>36</v>
      </c>
      <c r="E14" s="8"/>
      <c r="F14" s="24"/>
      <c r="G14" s="31"/>
      <c r="H14" s="24"/>
      <c r="I14" s="32"/>
      <c r="J14" s="24"/>
    </row>
    <row r="15" spans="3:10" ht="14.25" x14ac:dyDescent="0.2">
      <c r="C15" s="7"/>
      <c r="D15" s="8" t="s">
        <v>37</v>
      </c>
      <c r="E15" s="8"/>
      <c r="F15" s="25"/>
      <c r="G15" s="31"/>
      <c r="H15" s="25"/>
      <c r="I15" s="32"/>
      <c r="J15" s="25"/>
    </row>
    <row r="16" spans="3:10" ht="14.25" x14ac:dyDescent="0.2">
      <c r="C16" s="7"/>
      <c r="D16" s="8"/>
      <c r="E16" s="8"/>
      <c r="F16" s="35"/>
      <c r="G16" s="8"/>
      <c r="H16" s="35"/>
      <c r="I16" s="36"/>
      <c r="J16" s="35"/>
    </row>
    <row r="17" spans="3:10" ht="14.25" x14ac:dyDescent="0.2">
      <c r="C17" s="8" t="s">
        <v>11</v>
      </c>
      <c r="D17" s="8" t="s">
        <v>60</v>
      </c>
      <c r="E17" s="8"/>
      <c r="F17" s="35"/>
      <c r="G17" s="8"/>
      <c r="H17" s="35"/>
      <c r="I17" s="36"/>
      <c r="J17" s="35"/>
    </row>
    <row r="18" spans="3:10" ht="14.25" x14ac:dyDescent="0.2">
      <c r="D18" s="8" t="s">
        <v>38</v>
      </c>
      <c r="E18" s="8"/>
      <c r="F18" s="37">
        <f>(F8+F9)*F14</f>
        <v>0</v>
      </c>
      <c r="G18" s="8"/>
      <c r="H18" s="37">
        <f>(H8+H9)*H14</f>
        <v>0</v>
      </c>
      <c r="I18" s="36"/>
      <c r="J18" s="37">
        <f>(J8+J9)*J14</f>
        <v>0</v>
      </c>
    </row>
    <row r="19" spans="3:10" ht="14.25" x14ac:dyDescent="0.2">
      <c r="C19" s="8"/>
      <c r="D19" s="8" t="s">
        <v>39</v>
      </c>
      <c r="E19" s="8"/>
      <c r="F19" s="37">
        <f>F10*F15</f>
        <v>0</v>
      </c>
      <c r="G19" s="8"/>
      <c r="H19" s="37">
        <f>H10*H15</f>
        <v>0</v>
      </c>
      <c r="I19" s="36"/>
      <c r="J19" s="37">
        <f>J10*J15</f>
        <v>0</v>
      </c>
    </row>
    <row r="20" spans="3:10" ht="14.25" x14ac:dyDescent="0.2">
      <c r="C20" s="7"/>
      <c r="D20" s="8"/>
      <c r="E20" s="8"/>
      <c r="F20" s="8"/>
      <c r="G20" s="8"/>
      <c r="H20" s="8"/>
      <c r="I20" s="36"/>
      <c r="J20" s="8"/>
    </row>
    <row r="21" spans="3:10" ht="14.25" x14ac:dyDescent="0.2">
      <c r="C21" s="8" t="s">
        <v>12</v>
      </c>
      <c r="D21" s="8" t="s">
        <v>45</v>
      </c>
      <c r="E21" s="8"/>
      <c r="F21" s="26"/>
      <c r="G21" s="31"/>
      <c r="H21" s="26"/>
      <c r="I21" s="32"/>
      <c r="J21" s="26"/>
    </row>
    <row r="22" spans="3:10" ht="14.25" x14ac:dyDescent="0.2">
      <c r="C22" s="7"/>
      <c r="D22" s="8"/>
      <c r="E22" s="8"/>
      <c r="F22" s="8"/>
      <c r="G22" s="8"/>
      <c r="H22" s="8"/>
      <c r="I22" s="36"/>
      <c r="J22" s="8"/>
    </row>
    <row r="23" spans="3:10" ht="14.25" x14ac:dyDescent="0.2">
      <c r="C23" s="8" t="s">
        <v>13</v>
      </c>
      <c r="D23" s="8" t="s">
        <v>46</v>
      </c>
      <c r="E23" s="8"/>
      <c r="F23" s="37">
        <f>F18+F19+F21</f>
        <v>0</v>
      </c>
      <c r="G23" s="8"/>
      <c r="H23" s="37">
        <f>H18+H19+H21</f>
        <v>0</v>
      </c>
      <c r="I23" s="36"/>
      <c r="J23" s="37">
        <f>J18+J19+J21</f>
        <v>0</v>
      </c>
    </row>
    <row r="24" spans="3:10" ht="14.25" x14ac:dyDescent="0.2">
      <c r="C24" s="8"/>
      <c r="D24" s="8"/>
      <c r="E24" s="8"/>
      <c r="F24" s="8"/>
      <c r="G24" s="8"/>
      <c r="H24" s="8"/>
      <c r="I24" s="36"/>
      <c r="J24" s="8"/>
    </row>
    <row r="25" spans="3:10" ht="14.25" x14ac:dyDescent="0.2">
      <c r="C25" s="8" t="s">
        <v>14</v>
      </c>
      <c r="D25" s="8" t="s">
        <v>65</v>
      </c>
      <c r="E25" s="8"/>
      <c r="F25" s="21"/>
      <c r="G25" s="31"/>
      <c r="H25" s="21"/>
      <c r="I25" s="32"/>
      <c r="J25" s="21"/>
    </row>
    <row r="26" spans="3:10" ht="14.25" x14ac:dyDescent="0.2">
      <c r="C26" s="7"/>
      <c r="D26" s="38" t="s">
        <v>40</v>
      </c>
      <c r="E26" s="8"/>
      <c r="F26" s="39">
        <f>F25-F7</f>
        <v>0</v>
      </c>
      <c r="G26" s="8"/>
      <c r="H26" s="39">
        <f>H25-H7</f>
        <v>0</v>
      </c>
      <c r="I26" s="36"/>
      <c r="J26" s="39">
        <f>J25-J7</f>
        <v>0</v>
      </c>
    </row>
    <row r="27" spans="3:10" ht="14.25" x14ac:dyDescent="0.2">
      <c r="C27" s="9"/>
      <c r="D27" s="8"/>
      <c r="E27" s="8"/>
      <c r="F27" s="34"/>
      <c r="G27" s="31"/>
      <c r="H27" s="34"/>
      <c r="I27" s="32"/>
      <c r="J27" s="34"/>
    </row>
    <row r="28" spans="3:10" ht="14.25" x14ac:dyDescent="0.2">
      <c r="C28" s="8" t="s">
        <v>15</v>
      </c>
      <c r="D28" s="8" t="s">
        <v>61</v>
      </c>
      <c r="E28" s="8"/>
      <c r="F28" s="36"/>
      <c r="G28" s="36"/>
      <c r="H28" s="36"/>
      <c r="I28" s="36"/>
      <c r="J28" s="36"/>
    </row>
    <row r="29" spans="3:10" ht="14.25" x14ac:dyDescent="0.2">
      <c r="C29" s="7"/>
      <c r="D29" s="8" t="s">
        <v>66</v>
      </c>
      <c r="E29" s="8"/>
      <c r="F29" s="36"/>
      <c r="G29" s="36"/>
      <c r="H29" s="36"/>
      <c r="I29" s="36"/>
      <c r="J29" s="36"/>
    </row>
    <row r="30" spans="3:10" ht="14.25" x14ac:dyDescent="0.2">
      <c r="C30" s="7"/>
      <c r="D30" s="38" t="s">
        <v>41</v>
      </c>
      <c r="E30" s="40"/>
      <c r="F30" s="39">
        <f>F8+F9</f>
        <v>0</v>
      </c>
      <c r="G30" s="8"/>
      <c r="H30" s="39">
        <f>H8+H9</f>
        <v>0</v>
      </c>
      <c r="I30" s="36"/>
      <c r="J30" s="39">
        <f>J8+J9</f>
        <v>0</v>
      </c>
    </row>
    <row r="31" spans="3:10" ht="14.25" x14ac:dyDescent="0.2">
      <c r="C31" s="7"/>
      <c r="D31" s="38" t="s">
        <v>42</v>
      </c>
      <c r="E31" s="8"/>
      <c r="F31" s="27"/>
      <c r="G31" s="31"/>
      <c r="H31" s="27"/>
      <c r="I31" s="32"/>
      <c r="J31" s="27"/>
    </row>
    <row r="32" spans="3:10" ht="14.25" x14ac:dyDescent="0.2">
      <c r="C32" s="7"/>
      <c r="D32" s="38" t="s">
        <v>44</v>
      </c>
      <c r="E32" s="8"/>
      <c r="F32" s="27"/>
      <c r="G32" s="31"/>
      <c r="H32" s="27"/>
      <c r="I32" s="32"/>
      <c r="J32" s="27"/>
    </row>
    <row r="33" spans="3:11" ht="14.25" x14ac:dyDescent="0.2">
      <c r="C33" s="7"/>
      <c r="D33" s="38" t="s">
        <v>43</v>
      </c>
      <c r="E33" s="8"/>
      <c r="F33" s="28"/>
      <c r="G33" s="31"/>
      <c r="H33" s="28"/>
      <c r="I33" s="32"/>
      <c r="J33" s="28"/>
    </row>
    <row r="34" spans="3:11" x14ac:dyDescent="0.25">
      <c r="C34" s="8" t="s">
        <v>16</v>
      </c>
      <c r="D34" s="8" t="s">
        <v>22</v>
      </c>
      <c r="E34" s="8"/>
      <c r="F34" s="37">
        <f>(F26*F30*(F31+F32))+F33</f>
        <v>0</v>
      </c>
      <c r="G34" s="41"/>
      <c r="H34" s="37">
        <f>(H26*H30*(H31+H32))+H33</f>
        <v>0</v>
      </c>
      <c r="I34" s="46"/>
      <c r="J34" s="37">
        <f>(J26*J30*(J31+J32))+J33</f>
        <v>0</v>
      </c>
    </row>
    <row r="35" spans="3:11" x14ac:dyDescent="0.25">
      <c r="C35" s="8" t="s">
        <v>17</v>
      </c>
      <c r="D35" s="8" t="s">
        <v>47</v>
      </c>
      <c r="E35" s="8"/>
      <c r="F35" s="29"/>
      <c r="G35" s="31"/>
      <c r="H35" s="29"/>
      <c r="I35" s="32"/>
      <c r="J35" s="29"/>
    </row>
    <row r="36" spans="3:11" x14ac:dyDescent="0.25">
      <c r="C36" s="8" t="s">
        <v>18</v>
      </c>
      <c r="D36" s="8" t="s">
        <v>62</v>
      </c>
      <c r="E36" s="8"/>
      <c r="F36" s="37">
        <f>(F23*F35*(F26/365))</f>
        <v>0</v>
      </c>
      <c r="G36" s="41"/>
      <c r="H36" s="37">
        <f>(H23*H35*(H26/365))</f>
        <v>0</v>
      </c>
      <c r="I36" s="42"/>
      <c r="J36" s="37">
        <f>(J23*J35*(J26/365))</f>
        <v>0</v>
      </c>
    </row>
    <row r="37" spans="3:11" x14ac:dyDescent="0.25">
      <c r="C37" s="8" t="s">
        <v>19</v>
      </c>
      <c r="D37" s="8" t="s">
        <v>25</v>
      </c>
      <c r="E37" s="8"/>
      <c r="F37" s="24"/>
      <c r="G37" s="43"/>
      <c r="H37" s="24"/>
      <c r="I37" s="44"/>
      <c r="J37" s="24"/>
    </row>
    <row r="38" spans="3:11" x14ac:dyDescent="0.25">
      <c r="C38" s="8" t="s">
        <v>20</v>
      </c>
      <c r="D38" s="8" t="s">
        <v>48</v>
      </c>
      <c r="E38" s="8"/>
      <c r="F38" s="42"/>
      <c r="G38" s="42"/>
      <c r="H38" s="42"/>
      <c r="I38" s="42"/>
      <c r="J38" s="42"/>
    </row>
    <row r="39" spans="3:11" x14ac:dyDescent="0.25">
      <c r="C39" s="8"/>
      <c r="D39" s="17" t="s">
        <v>27</v>
      </c>
      <c r="E39" s="8"/>
      <c r="F39" s="45">
        <f>F23+F34+F36+F37</f>
        <v>0</v>
      </c>
      <c r="G39" s="46"/>
      <c r="H39" s="45">
        <f>H23+H34+H36+H37</f>
        <v>0</v>
      </c>
      <c r="I39" s="46"/>
      <c r="J39" s="37">
        <f>J23+J34+J36+J37</f>
        <v>0</v>
      </c>
    </row>
    <row r="40" spans="3:11" x14ac:dyDescent="0.25">
      <c r="C40" s="8" t="s">
        <v>21</v>
      </c>
      <c r="D40" s="8" t="s">
        <v>63</v>
      </c>
      <c r="E40" s="8"/>
      <c r="F40" s="45" t="e">
        <f>F39/(F8+F9)</f>
        <v>#DIV/0!</v>
      </c>
      <c r="G40" s="46"/>
      <c r="H40" s="45" t="e">
        <f>H39/(H8+H9)</f>
        <v>#DIV/0!</v>
      </c>
      <c r="I40" s="46"/>
      <c r="J40" s="37" t="e">
        <f>J39/(J8+J9)</f>
        <v>#DIV/0!</v>
      </c>
    </row>
    <row r="41" spans="3:11" x14ac:dyDescent="0.25">
      <c r="C41" s="8" t="s">
        <v>23</v>
      </c>
      <c r="D41" s="8" t="s">
        <v>24</v>
      </c>
      <c r="E41" s="8"/>
      <c r="F41" s="45" t="e">
        <f>F40-F14</f>
        <v>#DIV/0!</v>
      </c>
      <c r="G41" s="46"/>
      <c r="H41" s="45" t="e">
        <f>H40-H14</f>
        <v>#DIV/0!</v>
      </c>
      <c r="I41" s="46"/>
      <c r="J41" s="37" t="e">
        <f>J40-J14</f>
        <v>#DIV/0!</v>
      </c>
    </row>
    <row r="43" spans="3:11" x14ac:dyDescent="0.25">
      <c r="C43" s="100" t="s">
        <v>32</v>
      </c>
      <c r="D43" s="100"/>
      <c r="E43" s="100"/>
      <c r="F43" s="100"/>
      <c r="G43" s="100"/>
      <c r="H43" s="100"/>
      <c r="I43" s="100"/>
      <c r="J43" s="100"/>
    </row>
    <row r="44" spans="3:11" x14ac:dyDescent="0.25">
      <c r="C44" s="100"/>
      <c r="D44" s="100"/>
      <c r="E44" s="100"/>
      <c r="F44" s="100"/>
      <c r="G44" s="100"/>
      <c r="H44" s="100"/>
      <c r="I44" s="100"/>
      <c r="J44" s="100"/>
    </row>
    <row r="45" spans="3:11" x14ac:dyDescent="0.25">
      <c r="C45" s="100"/>
      <c r="D45" s="100"/>
      <c r="E45" s="100"/>
      <c r="F45" s="100"/>
      <c r="G45" s="100"/>
      <c r="H45" s="100"/>
      <c r="I45" s="100"/>
      <c r="J45" s="100"/>
    </row>
    <row r="47" spans="3:11" x14ac:dyDescent="0.25">
      <c r="C47" s="47" t="s">
        <v>49</v>
      </c>
      <c r="D47" s="47"/>
      <c r="E47" s="13"/>
      <c r="F47" s="13"/>
      <c r="G47" s="13"/>
      <c r="H47" s="13"/>
      <c r="I47" s="13"/>
      <c r="J47" s="13"/>
      <c r="K47" s="13"/>
    </row>
    <row r="48" spans="3:11" x14ac:dyDescent="0.25">
      <c r="C48" s="48" t="s">
        <v>26</v>
      </c>
      <c r="D48" s="49"/>
      <c r="E48" s="10"/>
      <c r="F48" s="10"/>
      <c r="G48" s="10"/>
      <c r="H48" s="10"/>
      <c r="I48" s="10"/>
      <c r="J48" s="10"/>
      <c r="K48" s="10"/>
    </row>
    <row r="49" spans="3:11" x14ac:dyDescent="0.25">
      <c r="C49" s="50" t="s">
        <v>1</v>
      </c>
      <c r="D49" s="50"/>
      <c r="E49" s="10"/>
      <c r="F49" s="10"/>
      <c r="G49" s="10"/>
      <c r="H49" s="10"/>
      <c r="I49" s="10"/>
      <c r="J49" s="10"/>
      <c r="K49" s="10"/>
    </row>
    <row r="50" spans="3:11" x14ac:dyDescent="0.25">
      <c r="C50" s="5"/>
      <c r="D50" s="51">
        <f ca="1">TODAY()</f>
        <v>41129</v>
      </c>
      <c r="E50" s="10"/>
      <c r="F50" s="10"/>
      <c r="G50" s="10"/>
      <c r="H50" s="10"/>
      <c r="I50" s="10"/>
      <c r="J50" s="10"/>
      <c r="K50" s="10"/>
    </row>
    <row r="51" spans="3:11" x14ac:dyDescent="0.25">
      <c r="C51" s="12"/>
      <c r="D51" s="12"/>
      <c r="E51" s="10"/>
      <c r="F51" s="10"/>
      <c r="G51" s="10"/>
      <c r="H51" s="10"/>
      <c r="I51" s="10"/>
      <c r="J51" s="10"/>
      <c r="K51" s="10"/>
    </row>
    <row r="52" spans="3:11" x14ac:dyDescent="0.25">
      <c r="C52" s="10" t="s">
        <v>2</v>
      </c>
      <c r="D52" s="10"/>
      <c r="E52" s="10"/>
      <c r="F52" s="10"/>
      <c r="G52" s="10"/>
      <c r="H52" s="10"/>
      <c r="I52" s="10"/>
      <c r="J52" s="10"/>
      <c r="K52" s="10"/>
    </row>
    <row r="53" spans="3:11" x14ac:dyDescent="0.25">
      <c r="C53" s="10"/>
      <c r="D53" s="10"/>
      <c r="E53" s="10"/>
      <c r="F53" s="10"/>
      <c r="G53" s="10"/>
      <c r="H53" s="10"/>
      <c r="I53" s="10"/>
      <c r="J53" s="10"/>
      <c r="K53" s="10"/>
    </row>
    <row r="54" spans="3:11" x14ac:dyDescent="0.25">
      <c r="C54" s="11" t="s">
        <v>3</v>
      </c>
      <c r="D54" s="11"/>
      <c r="E54" s="14"/>
      <c r="F54" s="14"/>
      <c r="G54" s="14"/>
      <c r="H54" s="14"/>
      <c r="I54" s="14"/>
      <c r="J54" s="14"/>
      <c r="K54" s="14"/>
    </row>
    <row r="55" spans="3:11" ht="14.25" customHeight="1" x14ac:dyDescent="0.25">
      <c r="C55" s="102" t="s">
        <v>4</v>
      </c>
      <c r="D55" s="102"/>
      <c r="E55" s="102"/>
      <c r="F55" s="102"/>
      <c r="G55" s="102"/>
      <c r="H55" s="102"/>
      <c r="I55" s="102"/>
      <c r="J55" s="102"/>
      <c r="K55" s="102"/>
    </row>
    <row r="56" spans="3:11" x14ac:dyDescent="0.25">
      <c r="C56" s="102"/>
      <c r="D56" s="102"/>
      <c r="E56" s="102"/>
      <c r="F56" s="102"/>
      <c r="G56" s="102"/>
      <c r="H56" s="102"/>
      <c r="I56" s="102"/>
      <c r="J56" s="102"/>
      <c r="K56" s="102"/>
    </row>
    <row r="57" spans="3:11" ht="15" customHeight="1" x14ac:dyDescent="0.25">
      <c r="C57" s="103" t="s">
        <v>5</v>
      </c>
      <c r="D57" s="103"/>
      <c r="E57" s="103"/>
      <c r="F57" s="103"/>
      <c r="G57" s="103"/>
      <c r="H57" s="103"/>
      <c r="I57" s="103"/>
      <c r="J57" s="103"/>
      <c r="K57" s="103"/>
    </row>
  </sheetData>
  <mergeCells count="3">
    <mergeCell ref="C43:J45"/>
    <mergeCell ref="C55:K56"/>
    <mergeCell ref="C57:K57"/>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vt:lpstr>
      <vt:lpstr>Example</vt:lpstr>
      <vt:lpstr>Blank</vt:lpstr>
      <vt:lpstr>Blank2</vt:lpstr>
      <vt:lpstr>Blank!Print_Area</vt:lpstr>
      <vt:lpstr>Example!Print_Area</vt:lpstr>
      <vt:lpstr>Intro!Print_Area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Schulz, Lee [ECON]</dc:creator>
  <cp:lastModifiedBy>Johanns, Ann M [ECONA]</cp:lastModifiedBy>
  <cp:lastPrinted>2012-08-08T16:18:36Z</cp:lastPrinted>
  <dcterms:created xsi:type="dcterms:W3CDTF">2012-08-02T15:27:30Z</dcterms:created>
  <dcterms:modified xsi:type="dcterms:W3CDTF">2012-08-08T17:13:24Z</dcterms:modified>
</cp:coreProperties>
</file>